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840" yWindow="210" windowWidth="15480" windowHeight="11565"/>
  </bookViews>
  <sheets>
    <sheet name="стр.1" sheetId="1" r:id="rId1"/>
  </sheets>
  <externalReferences>
    <externalReference r:id="rId2"/>
  </externalReferences>
  <definedNames>
    <definedName name="TABLE" localSheetId="0">стр.1!#REF!</definedName>
    <definedName name="TABLE_2" localSheetId="0">стр.1!#REF!</definedName>
    <definedName name="_xlnm.Print_Area" localSheetId="0">стр.1!$A$1:$CS$294</definedName>
  </definedNames>
  <calcPr calcId="145621"/>
</workbook>
</file>

<file path=xl/calcChain.xml><?xml version="1.0" encoding="utf-8"?>
<calcChain xmlns="http://schemas.openxmlformats.org/spreadsheetml/2006/main">
  <c r="AW281" i="1" l="1"/>
  <c r="AW284" i="1" l="1"/>
  <c r="AW277" i="1"/>
  <c r="AW275" i="1"/>
  <c r="AW223" i="1"/>
  <c r="AW214" i="1"/>
  <c r="AW200" i="1"/>
  <c r="AW194" i="1"/>
  <c r="AW189" i="1"/>
  <c r="AW181" i="1"/>
  <c r="AW137" i="1"/>
  <c r="AW136" i="1"/>
  <c r="AW135" i="1"/>
  <c r="AW134" i="1"/>
  <c r="AW131" i="1"/>
  <c r="AW118" i="1"/>
  <c r="AW93" i="1"/>
  <c r="AW83" i="1"/>
  <c r="BV283" i="1"/>
  <c r="BU283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BV282" i="1"/>
  <c r="BU282" i="1"/>
  <c r="BT282" i="1"/>
  <c r="BS282" i="1"/>
  <c r="BR282" i="1"/>
  <c r="BQ282" i="1"/>
  <c r="BP282" i="1"/>
  <c r="BO282" i="1"/>
  <c r="BN282" i="1"/>
  <c r="BM282" i="1"/>
  <c r="BL282" i="1"/>
  <c r="BK282" i="1"/>
  <c r="BJ282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178" i="1" l="1"/>
  <c r="BW72" i="1"/>
  <c r="BW69" i="1"/>
  <c r="BW65" i="1"/>
  <c r="BW64" i="1"/>
  <c r="BW61" i="1"/>
  <c r="BV280" i="1" l="1"/>
  <c r="BU280" i="1"/>
  <c r="BT280" i="1"/>
  <c r="BS280" i="1"/>
  <c r="BR280" i="1"/>
  <c r="BQ280" i="1"/>
  <c r="BP280" i="1"/>
  <c r="BO280" i="1"/>
  <c r="BN280" i="1"/>
  <c r="BM280" i="1"/>
  <c r="BL280" i="1"/>
  <c r="BK280" i="1"/>
  <c r="BJ280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BV279" i="1"/>
  <c r="BU279" i="1"/>
  <c r="BT279" i="1"/>
  <c r="BS279" i="1"/>
  <c r="BR279" i="1"/>
  <c r="BQ279" i="1"/>
  <c r="BP279" i="1"/>
  <c r="BO279" i="1"/>
  <c r="BN279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AX279" i="1"/>
  <c r="BV278" i="1"/>
  <c r="BU278" i="1"/>
  <c r="BT278" i="1"/>
  <c r="BS278" i="1"/>
  <c r="BR278" i="1"/>
  <c r="BQ278" i="1"/>
  <c r="BP278" i="1"/>
  <c r="BO278" i="1"/>
  <c r="BN278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BV277" i="1"/>
  <c r="BU277" i="1"/>
  <c r="BT277" i="1"/>
  <c r="BS277" i="1"/>
  <c r="BR277" i="1"/>
  <c r="BQ277" i="1"/>
  <c r="BP277" i="1"/>
  <c r="BO277" i="1"/>
  <c r="BN277" i="1"/>
  <c r="BM277" i="1"/>
  <c r="BL277" i="1"/>
  <c r="BK277" i="1"/>
  <c r="BJ277" i="1"/>
  <c r="BI277" i="1"/>
  <c r="BH277" i="1"/>
  <c r="BG277" i="1"/>
  <c r="BF277" i="1"/>
  <c r="BE277" i="1"/>
  <c r="BD277" i="1"/>
  <c r="BC277" i="1"/>
  <c r="BB277" i="1"/>
  <c r="BA277" i="1"/>
  <c r="AZ277" i="1"/>
  <c r="AY277" i="1"/>
  <c r="AX277" i="1"/>
  <c r="BV276" i="1"/>
  <c r="BU276" i="1"/>
  <c r="BT276" i="1"/>
  <c r="BS276" i="1"/>
  <c r="BR276" i="1"/>
  <c r="BQ276" i="1"/>
  <c r="BP276" i="1"/>
  <c r="BO276" i="1"/>
  <c r="BN276" i="1"/>
  <c r="BM276" i="1"/>
  <c r="BL276" i="1"/>
  <c r="BK276" i="1"/>
  <c r="BJ276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BV275" i="1"/>
  <c r="BU275" i="1"/>
  <c r="BT275" i="1"/>
  <c r="BS275" i="1"/>
  <c r="BR275" i="1"/>
  <c r="BQ275" i="1"/>
  <c r="BP275" i="1"/>
  <c r="BO275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BV274" i="1"/>
  <c r="BU274" i="1"/>
  <c r="BT274" i="1"/>
  <c r="BS274" i="1"/>
  <c r="BR274" i="1"/>
  <c r="BQ274" i="1"/>
  <c r="BP274" i="1"/>
  <c r="BO274" i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BV273" i="1"/>
  <c r="BU273" i="1"/>
  <c r="BT273" i="1"/>
  <c r="BS273" i="1"/>
  <c r="BR273" i="1"/>
  <c r="BQ273" i="1"/>
  <c r="BP273" i="1"/>
  <c r="BO273" i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BV272" i="1"/>
  <c r="BU272" i="1"/>
  <c r="BT272" i="1"/>
  <c r="BS272" i="1"/>
  <c r="BR272" i="1"/>
  <c r="BQ272" i="1"/>
  <c r="BP272" i="1"/>
  <c r="BO272" i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BV271" i="1"/>
  <c r="BU271" i="1"/>
  <c r="BT271" i="1"/>
  <c r="BS271" i="1"/>
  <c r="BR271" i="1"/>
  <c r="BQ271" i="1"/>
  <c r="BP271" i="1"/>
  <c r="BO271" i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BV270" i="1"/>
  <c r="BU270" i="1"/>
  <c r="BT270" i="1"/>
  <c r="BS270" i="1"/>
  <c r="BR270" i="1"/>
  <c r="BQ270" i="1"/>
  <c r="BP270" i="1"/>
  <c r="BO270" i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BV269" i="1"/>
  <c r="BU269" i="1"/>
  <c r="BT269" i="1"/>
  <c r="BS269" i="1"/>
  <c r="BR269" i="1"/>
  <c r="BQ269" i="1"/>
  <c r="BP269" i="1"/>
  <c r="BO269" i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BV267" i="1"/>
  <c r="BU267" i="1"/>
  <c r="BT267" i="1"/>
  <c r="BS267" i="1"/>
  <c r="BR267" i="1"/>
  <c r="BQ267" i="1"/>
  <c r="BP267" i="1"/>
  <c r="BO267" i="1"/>
  <c r="BN267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AX267" i="1"/>
  <c r="BV266" i="1"/>
  <c r="BU266" i="1"/>
  <c r="BT266" i="1"/>
  <c r="BS266" i="1"/>
  <c r="BR266" i="1"/>
  <c r="BQ266" i="1"/>
  <c r="BP266" i="1"/>
  <c r="BO266" i="1"/>
  <c r="BN266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BV265" i="1"/>
  <c r="BU265" i="1"/>
  <c r="BT265" i="1"/>
  <c r="BS265" i="1"/>
  <c r="BR265" i="1"/>
  <c r="BQ265" i="1"/>
  <c r="BP265" i="1"/>
  <c r="BO265" i="1"/>
  <c r="BN265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AX265" i="1"/>
  <c r="BV264" i="1"/>
  <c r="BU264" i="1"/>
  <c r="BT264" i="1"/>
  <c r="BS264" i="1"/>
  <c r="BR264" i="1"/>
  <c r="BQ264" i="1"/>
  <c r="BP264" i="1"/>
  <c r="BO264" i="1"/>
  <c r="BN264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BV263" i="1"/>
  <c r="BU263" i="1"/>
  <c r="BT263" i="1"/>
  <c r="BS263" i="1"/>
  <c r="BR263" i="1"/>
  <c r="BQ263" i="1"/>
  <c r="BP263" i="1"/>
  <c r="BO263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BV262" i="1"/>
  <c r="BU262" i="1"/>
  <c r="BT262" i="1"/>
  <c r="BS262" i="1"/>
  <c r="BR262" i="1"/>
  <c r="BQ262" i="1"/>
  <c r="BP262" i="1"/>
  <c r="BO262" i="1"/>
  <c r="BN262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BV261" i="1"/>
  <c r="BU261" i="1"/>
  <c r="BT261" i="1"/>
  <c r="BS261" i="1"/>
  <c r="BR261" i="1"/>
  <c r="BQ261" i="1"/>
  <c r="BP261" i="1"/>
  <c r="BO261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BV260" i="1"/>
  <c r="BU260" i="1"/>
  <c r="BT260" i="1"/>
  <c r="BS260" i="1"/>
  <c r="BR260" i="1"/>
  <c r="BQ260" i="1"/>
  <c r="BP260" i="1"/>
  <c r="BO260" i="1"/>
  <c r="BN260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BV259" i="1"/>
  <c r="BU259" i="1"/>
  <c r="BT259" i="1"/>
  <c r="BS259" i="1"/>
  <c r="BR259" i="1"/>
  <c r="BQ259" i="1"/>
  <c r="BP259" i="1"/>
  <c r="BO259" i="1"/>
  <c r="BN259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AX259" i="1"/>
  <c r="BV258" i="1"/>
  <c r="BU258" i="1"/>
  <c r="BT258" i="1"/>
  <c r="BS258" i="1"/>
  <c r="BR258" i="1"/>
  <c r="BQ258" i="1"/>
  <c r="BP258" i="1"/>
  <c r="BO258" i="1"/>
  <c r="BN258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BV255" i="1"/>
  <c r="BU255" i="1"/>
  <c r="BT255" i="1"/>
  <c r="BS255" i="1"/>
  <c r="BR255" i="1"/>
  <c r="BQ255" i="1"/>
  <c r="BP255" i="1"/>
  <c r="BO255" i="1"/>
  <c r="BN255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AX255" i="1"/>
  <c r="BV254" i="1"/>
  <c r="BU254" i="1"/>
  <c r="BT254" i="1"/>
  <c r="BS254" i="1"/>
  <c r="BR254" i="1"/>
  <c r="BQ254" i="1"/>
  <c r="BP254" i="1"/>
  <c r="BO254" i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BV253" i="1"/>
  <c r="BU253" i="1"/>
  <c r="BT253" i="1"/>
  <c r="BS253" i="1"/>
  <c r="BR253" i="1"/>
  <c r="BQ253" i="1"/>
  <c r="BP253" i="1"/>
  <c r="BO253" i="1"/>
  <c r="BN253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AX253" i="1"/>
  <c r="BV252" i="1"/>
  <c r="BU252" i="1"/>
  <c r="BT252" i="1"/>
  <c r="BS252" i="1"/>
  <c r="BR252" i="1"/>
  <c r="BQ252" i="1"/>
  <c r="BP252" i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BV251" i="1"/>
  <c r="BU251" i="1"/>
  <c r="BT251" i="1"/>
  <c r="BS251" i="1"/>
  <c r="BR251" i="1"/>
  <c r="BQ251" i="1"/>
  <c r="BP251" i="1"/>
  <c r="BO251" i="1"/>
  <c r="BN251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AX251" i="1"/>
  <c r="BV250" i="1"/>
  <c r="BU250" i="1"/>
  <c r="BT250" i="1"/>
  <c r="BS250" i="1"/>
  <c r="BR250" i="1"/>
  <c r="BQ250" i="1"/>
  <c r="BP250" i="1"/>
  <c r="BO250" i="1"/>
  <c r="BN250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BV249" i="1"/>
  <c r="BU249" i="1"/>
  <c r="BT249" i="1"/>
  <c r="BS249" i="1"/>
  <c r="BR249" i="1"/>
  <c r="BQ249" i="1"/>
  <c r="BP249" i="1"/>
  <c r="BO249" i="1"/>
  <c r="BN249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AX249" i="1"/>
  <c r="BV248" i="1"/>
  <c r="BU248" i="1"/>
  <c r="BT248" i="1"/>
  <c r="BS248" i="1"/>
  <c r="BR248" i="1"/>
  <c r="BQ248" i="1"/>
  <c r="BP248" i="1"/>
  <c r="BO248" i="1"/>
  <c r="BN248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BV247" i="1"/>
  <c r="BU247" i="1"/>
  <c r="BT247" i="1"/>
  <c r="BS247" i="1"/>
  <c r="BR247" i="1"/>
  <c r="BQ247" i="1"/>
  <c r="BP247" i="1"/>
  <c r="BO247" i="1"/>
  <c r="BN247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AX247" i="1"/>
  <c r="BV246" i="1"/>
  <c r="BU246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BV244" i="1"/>
  <c r="BU244" i="1"/>
  <c r="BT244" i="1"/>
  <c r="BS244" i="1"/>
  <c r="BR244" i="1"/>
  <c r="BQ244" i="1"/>
  <c r="BP244" i="1"/>
  <c r="BO244" i="1"/>
  <c r="BN244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BV243" i="1"/>
  <c r="BU243" i="1"/>
  <c r="BT243" i="1"/>
  <c r="BS243" i="1"/>
  <c r="BR243" i="1"/>
  <c r="BQ243" i="1"/>
  <c r="BP243" i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BV242" i="1"/>
  <c r="BU242" i="1"/>
  <c r="BT242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BV241" i="1"/>
  <c r="BU241" i="1"/>
  <c r="BT241" i="1"/>
  <c r="BS241" i="1"/>
  <c r="BR241" i="1"/>
  <c r="BQ241" i="1"/>
  <c r="BP241" i="1"/>
  <c r="BO241" i="1"/>
  <c r="BN241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AX241" i="1"/>
  <c r="BV240" i="1"/>
  <c r="BU240" i="1"/>
  <c r="BT240" i="1"/>
  <c r="BS240" i="1"/>
  <c r="BR240" i="1"/>
  <c r="BQ240" i="1"/>
  <c r="BP240" i="1"/>
  <c r="BO240" i="1"/>
  <c r="BN240" i="1"/>
  <c r="BM240" i="1"/>
  <c r="BL240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BV239" i="1"/>
  <c r="BU239" i="1"/>
  <c r="BT239" i="1"/>
  <c r="BS239" i="1"/>
  <c r="BR239" i="1"/>
  <c r="BQ239" i="1"/>
  <c r="BP239" i="1"/>
  <c r="BO239" i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BV238" i="1"/>
  <c r="BU238" i="1"/>
  <c r="BT238" i="1"/>
  <c r="BS238" i="1"/>
  <c r="BR238" i="1"/>
  <c r="BQ238" i="1"/>
  <c r="BP238" i="1"/>
  <c r="BO238" i="1"/>
  <c r="BN238" i="1"/>
  <c r="BM238" i="1"/>
  <c r="BL238" i="1"/>
  <c r="BK238" i="1"/>
  <c r="BJ238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BV237" i="1"/>
  <c r="BU237" i="1"/>
  <c r="BT237" i="1"/>
  <c r="BS237" i="1"/>
  <c r="BR237" i="1"/>
  <c r="BQ237" i="1"/>
  <c r="BP237" i="1"/>
  <c r="BO237" i="1"/>
  <c r="BN237" i="1"/>
  <c r="BM237" i="1"/>
  <c r="BL237" i="1"/>
  <c r="BK237" i="1"/>
  <c r="BJ237" i="1"/>
  <c r="BI237" i="1"/>
  <c r="BH237" i="1"/>
  <c r="BG237" i="1"/>
  <c r="BF237" i="1"/>
  <c r="BE237" i="1"/>
  <c r="BD237" i="1"/>
  <c r="BC237" i="1"/>
  <c r="BB237" i="1"/>
  <c r="BA237" i="1"/>
  <c r="AZ237" i="1"/>
  <c r="AY237" i="1"/>
  <c r="AX237" i="1"/>
  <c r="BV236" i="1"/>
  <c r="BU236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BV235" i="1"/>
  <c r="BU235" i="1"/>
  <c r="BT235" i="1"/>
  <c r="BS235" i="1"/>
  <c r="BR235" i="1"/>
  <c r="BQ235" i="1"/>
  <c r="BP235" i="1"/>
  <c r="BO235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BV234" i="1"/>
  <c r="BU234" i="1"/>
  <c r="BT234" i="1"/>
  <c r="BS234" i="1"/>
  <c r="BR234" i="1"/>
  <c r="BQ234" i="1"/>
  <c r="BP234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BV233" i="1"/>
  <c r="BU233" i="1"/>
  <c r="BT233" i="1"/>
  <c r="BS233" i="1"/>
  <c r="BR233" i="1"/>
  <c r="BQ233" i="1"/>
  <c r="BP233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BV232" i="1"/>
  <c r="BU232" i="1"/>
  <c r="BT232" i="1"/>
  <c r="BS232" i="1"/>
  <c r="BR232" i="1"/>
  <c r="BQ232" i="1"/>
  <c r="BP232" i="1"/>
  <c r="BO232" i="1"/>
  <c r="BN232" i="1"/>
  <c r="BM232" i="1"/>
  <c r="BL232" i="1"/>
  <c r="BK232" i="1"/>
  <c r="BJ232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BV231" i="1"/>
  <c r="BU231" i="1"/>
  <c r="BT231" i="1"/>
  <c r="BS231" i="1"/>
  <c r="BR231" i="1"/>
  <c r="BQ231" i="1"/>
  <c r="BP231" i="1"/>
  <c r="BO231" i="1"/>
  <c r="BN231" i="1"/>
  <c r="BM231" i="1"/>
  <c r="BL231" i="1"/>
  <c r="BK231" i="1"/>
  <c r="BJ231" i="1"/>
  <c r="BI231" i="1"/>
  <c r="BH231" i="1"/>
  <c r="BG231" i="1"/>
  <c r="BF231" i="1"/>
  <c r="BE231" i="1"/>
  <c r="BD231" i="1"/>
  <c r="BC231" i="1"/>
  <c r="BB231" i="1"/>
  <c r="BA231" i="1"/>
  <c r="AZ231" i="1"/>
  <c r="AY231" i="1"/>
  <c r="AX231" i="1"/>
  <c r="BV230" i="1"/>
  <c r="BU230" i="1"/>
  <c r="BT230" i="1"/>
  <c r="BS230" i="1"/>
  <c r="BR230" i="1"/>
  <c r="BQ230" i="1"/>
  <c r="BP230" i="1"/>
  <c r="BO230" i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BV229" i="1"/>
  <c r="BU229" i="1"/>
  <c r="BT229" i="1"/>
  <c r="BS229" i="1"/>
  <c r="BR229" i="1"/>
  <c r="BQ229" i="1"/>
  <c r="BP229" i="1"/>
  <c r="BO229" i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BV227" i="1"/>
  <c r="BU227" i="1"/>
  <c r="BT227" i="1"/>
  <c r="BS227" i="1"/>
  <c r="BR227" i="1"/>
  <c r="BQ227" i="1"/>
  <c r="BP227" i="1"/>
  <c r="BO227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BV225" i="1"/>
  <c r="BU225" i="1"/>
  <c r="BT225" i="1"/>
  <c r="BS225" i="1"/>
  <c r="BR225" i="1"/>
  <c r="BQ225" i="1"/>
  <c r="BP225" i="1"/>
  <c r="BO225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BV224" i="1"/>
  <c r="BU224" i="1"/>
  <c r="BT224" i="1"/>
  <c r="BS224" i="1"/>
  <c r="BR224" i="1"/>
  <c r="BQ224" i="1"/>
  <c r="BP224" i="1"/>
  <c r="BO224" i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BV223" i="1"/>
  <c r="BU223" i="1"/>
  <c r="BT223" i="1"/>
  <c r="BS223" i="1"/>
  <c r="BR223" i="1"/>
  <c r="BQ223" i="1"/>
  <c r="BP223" i="1"/>
  <c r="BO223" i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BV222" i="1"/>
  <c r="BU222" i="1"/>
  <c r="BT222" i="1"/>
  <c r="BS222" i="1"/>
  <c r="BR222" i="1"/>
  <c r="BQ222" i="1"/>
  <c r="BP222" i="1"/>
  <c r="BO222" i="1"/>
  <c r="BN222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BV221" i="1"/>
  <c r="BU221" i="1"/>
  <c r="BT221" i="1"/>
  <c r="BS221" i="1"/>
  <c r="BR221" i="1"/>
  <c r="BQ221" i="1"/>
  <c r="BP221" i="1"/>
  <c r="BO221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BV219" i="1"/>
  <c r="BU219" i="1"/>
  <c r="BT219" i="1"/>
  <c r="BS219" i="1"/>
  <c r="BR219" i="1"/>
  <c r="BQ219" i="1"/>
  <c r="BP219" i="1"/>
  <c r="BO219" i="1"/>
  <c r="BN219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AX219" i="1"/>
  <c r="BV218" i="1"/>
  <c r="BU218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BV217" i="1"/>
  <c r="BU217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BV216" i="1"/>
  <c r="BU216" i="1"/>
  <c r="BT216" i="1"/>
  <c r="BS216" i="1"/>
  <c r="BR216" i="1"/>
  <c r="BQ216" i="1"/>
  <c r="BP216" i="1"/>
  <c r="BO216" i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BV215" i="1"/>
  <c r="BU215" i="1"/>
  <c r="BT215" i="1"/>
  <c r="BS215" i="1"/>
  <c r="BR215" i="1"/>
  <c r="BQ215" i="1"/>
  <c r="BP215" i="1"/>
  <c r="BO215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BV214" i="1"/>
  <c r="BU214" i="1"/>
  <c r="BT214" i="1"/>
  <c r="BS214" i="1"/>
  <c r="BR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BV212" i="1"/>
  <c r="BU212" i="1"/>
  <c r="BT212" i="1"/>
  <c r="BS212" i="1"/>
  <c r="BR212" i="1"/>
  <c r="BQ212" i="1"/>
  <c r="BP212" i="1"/>
  <c r="BO212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BV211" i="1"/>
  <c r="BU211" i="1"/>
  <c r="BT211" i="1"/>
  <c r="BS211" i="1"/>
  <c r="BR211" i="1"/>
  <c r="BQ211" i="1"/>
  <c r="BP211" i="1"/>
  <c r="BO211" i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AX211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BV208" i="1"/>
  <c r="BU208" i="1"/>
  <c r="BT208" i="1"/>
  <c r="BS208" i="1"/>
  <c r="BR208" i="1"/>
  <c r="BQ208" i="1"/>
  <c r="BP208" i="1"/>
  <c r="BO208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BV207" i="1"/>
  <c r="BU207" i="1"/>
  <c r="BT207" i="1"/>
  <c r="BS207" i="1"/>
  <c r="BR207" i="1"/>
  <c r="BQ207" i="1"/>
  <c r="BP207" i="1"/>
  <c r="BO207" i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AX207" i="1"/>
  <c r="BV206" i="1"/>
  <c r="BU206" i="1"/>
  <c r="BT206" i="1"/>
  <c r="BS206" i="1"/>
  <c r="BR206" i="1"/>
  <c r="BQ206" i="1"/>
  <c r="BP206" i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BV205" i="1"/>
  <c r="BU205" i="1"/>
  <c r="BT205" i="1"/>
  <c r="BS205" i="1"/>
  <c r="BR205" i="1"/>
  <c r="BQ205" i="1"/>
  <c r="BP205" i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BV204" i="1"/>
  <c r="BU204" i="1"/>
  <c r="BT204" i="1"/>
  <c r="BS204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BV202" i="1"/>
  <c r="BU202" i="1"/>
  <c r="BT202" i="1"/>
  <c r="BS202" i="1"/>
  <c r="BR202" i="1"/>
  <c r="BQ202" i="1"/>
  <c r="BP202" i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BV201" i="1"/>
  <c r="BU201" i="1"/>
  <c r="BT201" i="1"/>
  <c r="BS201" i="1"/>
  <c r="BR201" i="1"/>
  <c r="BQ201" i="1"/>
  <c r="BP201" i="1"/>
  <c r="BO201" i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AX201" i="1"/>
  <c r="BV200" i="1"/>
  <c r="BU200" i="1"/>
  <c r="BT200" i="1"/>
  <c r="BS200" i="1"/>
  <c r="BR200" i="1"/>
  <c r="BQ200" i="1"/>
  <c r="BP200" i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BV199" i="1"/>
  <c r="BU199" i="1"/>
  <c r="BT199" i="1"/>
  <c r="BS199" i="1"/>
  <c r="BR199" i="1"/>
  <c r="BQ199" i="1"/>
  <c r="BP199" i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BV196" i="1"/>
  <c r="BU196" i="1"/>
  <c r="BT196" i="1"/>
  <c r="BS196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BV193" i="1"/>
  <c r="BU193" i="1"/>
  <c r="BT193" i="1"/>
  <c r="BS193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BV189" i="1"/>
  <c r="BU189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BV188" i="1"/>
  <c r="BU188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BV185" i="1"/>
  <c r="BU185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BV184" i="1"/>
  <c r="BU184" i="1"/>
  <c r="BT184" i="1"/>
  <c r="BS184" i="1"/>
  <c r="BR184" i="1"/>
  <c r="BQ184" i="1"/>
  <c r="BP184" i="1"/>
  <c r="BO184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BV182" i="1"/>
  <c r="BU182" i="1"/>
  <c r="BT182" i="1"/>
  <c r="BS182" i="1"/>
  <c r="BR182" i="1"/>
  <c r="BQ182" i="1"/>
  <c r="BP182" i="1"/>
  <c r="BO182" i="1"/>
  <c r="BN182" i="1"/>
  <c r="BM182" i="1"/>
  <c r="BL182" i="1"/>
  <c r="BK182" i="1"/>
  <c r="BJ182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11" i="1" l="1"/>
</calcChain>
</file>

<file path=xl/sharedStrings.xml><?xml version="1.0" encoding="utf-8"?>
<sst xmlns="http://schemas.openxmlformats.org/spreadsheetml/2006/main" count="3465" uniqueCount="283">
  <si>
    <t xml:space="preserve">программах и отчетах об их реализации 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</si>
  <si>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</si>
  <si>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</si>
  <si>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</si>
  <si>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</si>
  <si>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</si>
  <si>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</si>
  <si>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</si>
  <si>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</si>
  <si>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 xml:space="preserve"> год,</t>
  </si>
  <si>
    <t>Потребность в финансовых средствах</t>
  </si>
  <si>
    <t>тыс. руб.</t>
  </si>
  <si>
    <t>Наименование мероприятия</t>
  </si>
  <si>
    <t>Источник финансирования</t>
  </si>
  <si>
    <t xml:space="preserve">реализации инвестиционной программы </t>
  </si>
  <si>
    <t xml:space="preserve">Показатели эффективности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</si>
  <si>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</si>
  <si>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</si>
  <si>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</si>
  <si>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</si>
  <si>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</si>
  <si>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</si>
  <si>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</si>
  <si>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</si>
  <si>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</si>
  <si>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</si>
  <si>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</si>
  <si>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</si>
  <si>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 xml:space="preserve">Форма 2.9. Информация об инвестиционных </t>
  </si>
  <si>
    <t xml:space="preserve">на </t>
  </si>
  <si>
    <t>Развитие систем водоснабжения, водоотведения и очистки сточных вод г. Иркутска на 2011 - 2015 годы</t>
  </si>
  <si>
    <t>уменьшение удельных затрат (повышение КПД)</t>
  </si>
  <si>
    <t>администрация г. Иркутска</t>
  </si>
  <si>
    <t>26.12.2011 - 31.12.2015</t>
  </si>
  <si>
    <t>Строительство водовода по ул. 2-я Железнодорожная</t>
  </si>
  <si>
    <t>Строительство водовода от ул. Безбокова до виадука Студгородка</t>
  </si>
  <si>
    <t>Строительство водопроводных сетей зонирования микрорайона Радужный</t>
  </si>
  <si>
    <t>Строительство ВНС "Радужный"</t>
  </si>
  <si>
    <t>Строительство водопровода по ул. Улан-Баторская от ул. Лермонтова до микрорайона Университетский</t>
  </si>
  <si>
    <t>Реконструкция ВНС "Звездинская"</t>
  </si>
  <si>
    <t>"Строительство водозабора "Ерши" с очистными сооружениями и реконструкцией насосной станции 2-го подъема". 1 этап- разработка ПСД "Очистных сооружений периодического действия на случай техногенных загрязнений на Ершовском водозаборе"</t>
  </si>
  <si>
    <t>Строительство кольцевых водопроводных сетей</t>
  </si>
  <si>
    <t>Строительство водовода по ул. Лапина, Дзержинского, Октябрьской революции до дюкера р. Ушаковка</t>
  </si>
  <si>
    <t>Строительство водопровода по ул. Рабочего Штаба от ул. Шевцова до ул. Марии Цукановой</t>
  </si>
  <si>
    <t>Строительство кольцевого водопровода</t>
  </si>
  <si>
    <t>Строительство водопровода по ул. Радищева</t>
  </si>
  <si>
    <t>Строительство дюкера водопровода через р. Ушаковка</t>
  </si>
  <si>
    <t>Строительство водопровода по ул. Ленская</t>
  </si>
  <si>
    <t>Строительство водопровода по ул. Баррикад</t>
  </si>
  <si>
    <t>Реконструкция ВНС "Топкинская"</t>
  </si>
  <si>
    <t>Строительство водовода отул. Крансоярской до дюкера водопровода через р. Ушаковка</t>
  </si>
  <si>
    <t>Строительство водопровода по ул. Депутатской от ул. Зверева до ул. Пискунова</t>
  </si>
  <si>
    <t>Строительство водопровода по ул. Лыткина от ул. Крансоярская до ул. Красноказачьей</t>
  </si>
  <si>
    <t>Строительство кольцевого водопровода по ул. Цимялнской, ул. Зверева от ул. Трудовой до ул. Байкальской и далее по ул. Донской от ул. К. Либкнехта до ул. Зверева</t>
  </si>
  <si>
    <t>Строительство водопровода от ул. Байкальской ул. Седова до микрорайона Парковый</t>
  </si>
  <si>
    <t>Строительство водопровода от ул. Байкальской до б. Постышева</t>
  </si>
  <si>
    <t>Стриотельство водопровода по ул. Сибирской до б. Постышева</t>
  </si>
  <si>
    <t>Строительство водовода от ВНС 5-е Сооружение до микрорайона Солнечный</t>
  </si>
  <si>
    <t>Строительство водовода от Релейного завода до Гормолзавода</t>
  </si>
  <si>
    <t>Реконструкция ВНС 5-е Сооружение</t>
  </si>
  <si>
    <t>Строительство водовода второй очереди от перекрестка ул. Трактовая-ул. Генерала Доватора до ВНС 2-го подъема</t>
  </si>
  <si>
    <t>Строительство водовода в Ленинский район от Ершовского водозабора до ВНС 9-й Советский переулок (1 этап-проведение проектно-изыскательских работ и разработка ПСД)</t>
  </si>
  <si>
    <t>Строительство водовода от ул. Розы Люксембург до ул. Блюхера</t>
  </si>
  <si>
    <t>Строительство водопровода от ул. Блюхера до Батарейной и от Батарейной до пос. Вересовка</t>
  </si>
  <si>
    <t>Строительство водопровода по ул. Образцова от пер. Восточный до пер. Западый</t>
  </si>
  <si>
    <t>Строительство водопровода по ул. Щербакова от ул. Томсона до ВНС 9-й Советский переулок</t>
  </si>
  <si>
    <t>Строительстов кольцевого водопровода от ул. Томсона до 6-го Советского переулка и по 6-му Советскому переулку до ул. Щербакова</t>
  </si>
  <si>
    <t>I квартал</t>
  </si>
  <si>
    <t>Итого за I квартал:</t>
  </si>
  <si>
    <t>II квартал</t>
  </si>
  <si>
    <t>Итого за II  квартал:</t>
  </si>
  <si>
    <t>III квартал</t>
  </si>
  <si>
    <t>Станция обеззараживания воды на Ершовском водозаборе</t>
  </si>
  <si>
    <t>Итого за III   квартал:</t>
  </si>
  <si>
    <t>IV квартал</t>
  </si>
  <si>
    <t>Итого за IV квартал:</t>
  </si>
  <si>
    <t>26.12.2011</t>
  </si>
  <si>
    <t>Плата за подключение</t>
  </si>
  <si>
    <t>Реконструкция системы телеметрии технологических параметров водопроводных сооружений</t>
  </si>
  <si>
    <t>Надбавка к тарифу</t>
  </si>
  <si>
    <t>Строительство помещений ремонта и обслуживания специализированной и строительной техники совмещенных с производственными помещениями и цеха водопровода</t>
  </si>
  <si>
    <t>Разработка и внедрение программы мониторинга состояния водопроводных сетей и контроля над неучтёнными расходами</t>
  </si>
  <si>
    <t>Приобретение оборудования для внедрения технологии бестраншейной прокладки трубопроводов с использованием установок горизонтального направленного бурения УБН-4; УБН-8 с увеличением пропускной способности и мощности.</t>
  </si>
  <si>
    <t>Модернизация и расширение парка специализированной техники</t>
  </si>
  <si>
    <t>Проведение геолого-изыскательских работ по выявлению возможного источника (месторождения) подземных вод для цеди водоснабжения города</t>
  </si>
  <si>
    <t>Рентабельность деятельности-отношение финансового результата до налогооблажения к выручке</t>
  </si>
  <si>
    <t>Финансовые результаты деятельности ОКК</t>
  </si>
  <si>
    <t>Выручка ОКК</t>
  </si>
  <si>
    <t>Эффективность использования энергии (энергоемкость производства-подача воды)</t>
  </si>
  <si>
    <t>Расход эл.энергии на производство воды (станции 1-го подъема)</t>
  </si>
  <si>
    <t>Расход эл.энергии на подачу потребителям воды (станции 2,3 и 4 подъемов, регулирующие узлы)</t>
  </si>
  <si>
    <t>Объем поднятой воды насосными станциями первого подъема</t>
  </si>
  <si>
    <t>Эффективность использования персонала</t>
  </si>
  <si>
    <t>Численность персонала</t>
  </si>
  <si>
    <t>Протяженность сетей</t>
  </si>
  <si>
    <t>Производительность труда</t>
  </si>
  <si>
    <t>Объем воды, отпущенной всем потребителям</t>
  </si>
  <si>
    <t>Эффективность использования энергии (энергоемкость производства-производства воды)</t>
  </si>
  <si>
    <t xml:space="preserve">Строительство водовода по ул. Шевцова от ул. Киренская до ул. Фрунзе, СМР </t>
  </si>
  <si>
    <t>Предпроектное обследование и обмер вентиляционных систем, которые подлежат реконструкции и техническому перевооружению на объекте "Центральная аналитическая лаборатория контроля качества воды МУП "Водоканал" г. Иркутска</t>
  </si>
  <si>
    <t>Общестроительные работы на станции обеззараживания воды Ершовского водозабора в г. Иркутске</t>
  </si>
  <si>
    <t>Строительство сети водоснабжения по ул. Байкальская, 236 б</t>
  </si>
  <si>
    <t>Строительство сети водоснабжения г. Иркутск, ул. Терешковой</t>
  </si>
  <si>
    <t>Строительство сети водоснабжения по ул. Гоголя, 59,61,63,65,67, ул. Чернышевского, 4,6</t>
  </si>
  <si>
    <t>Строительство сети водоснабжения по ул. Партизанская от ул. 5 Советская до ул. Лыткина</t>
  </si>
  <si>
    <t>Строительство сети водоснабжения Октябрьский район, проспект Маршала Г. К. Жукова</t>
  </si>
  <si>
    <t>Вентиляция помещения центральной лаборатории контроля качества, ПИР</t>
  </si>
  <si>
    <t>Внеплощадочные сети водопровода и канализации группы жилых домов 7-ой очереди строительства 7-го микрорайона Ново-ленино в г. Иркутске, ПСД</t>
  </si>
  <si>
    <t>Водопровод диаметром 315 мм по ул. Красноказачья от ул. Зверева до ул. Лыткина, ПСД</t>
  </si>
  <si>
    <t>Акт выбора трассы по объекту: "Водовод диаметром 630 мм в районе гаражных кооперативов "ИВВАИУ. Акт выбора трассы, ПИР</t>
  </si>
  <si>
    <t>Водовод от Релейного завода до ВНС "Солнечная, ПСД</t>
  </si>
  <si>
    <t>Проектирование и строительство сетей водопровода к существующим жилым домам в поселке Искра Правобережного округа г. Иркутска, ПИР</t>
  </si>
  <si>
    <t>Строительство водопроводной линии по ул. Розы Люксембург от переулка 11-й Советский до камеры Л2007, ПСД</t>
  </si>
  <si>
    <t>Строительство водопроводной линии по ул. Сосновая, Молчанова-Сибирского, Мамина Сибиряка в г. Иркутске, ПСД</t>
  </si>
  <si>
    <t>Строительству сетей водоснабжения к детским садам по ул. Севастопольской и ул. Розы Люксембург в Ленинском районе г. Иркутска, СМР</t>
  </si>
  <si>
    <t>Строительству сетей водоснабжения к строящемуся зданию торгово-развлекательного комплекса на о. Шишиловский в г. Иркутске, СМР</t>
  </si>
  <si>
    <t>Строительство сети водопровода по ул. Байкальской, 171-175 в г. Иркутске, СМР</t>
  </si>
  <si>
    <t>Строительство водопров. Линии по ул. Лапина, дзержинского, Окт. Революции до дюкера р. Ушаковки, СМР</t>
  </si>
  <si>
    <t>Укладка водопровода по ул. Автомобильная 34</t>
  </si>
  <si>
    <t>Укладка водопровода по  ул. Кемеровская 64</t>
  </si>
  <si>
    <t>Укладка водопровода по  ул. Кемеровская 17</t>
  </si>
  <si>
    <t>Укладка водопровода по ул. Писарева, 16</t>
  </si>
  <si>
    <t>Строительство сети водопровода по ул. Байкальская, 167, СМР</t>
  </si>
  <si>
    <t>Строительство сети водоснабжения в р.п. Маркова, Иркутский район</t>
  </si>
  <si>
    <t>Строительство водопроводной линии по ул. Лапина, Дзержинского, Окт. Революции до дюкера р. Ушаковки, СМР</t>
  </si>
  <si>
    <t>Выполнение комплекса работ на тер. площадью 42 956 кв. км.</t>
  </si>
  <si>
    <t>Строительство водопровода ул. Детская,8</t>
  </si>
  <si>
    <t>Строительство водопровода  по ул. Дружбы,74</t>
  </si>
  <si>
    <t>Строительство сети водопровода до границы земельного участка Заказчика (СНТ Юбилейный-2)</t>
  </si>
  <si>
    <t>Строительство водопровода по ул. Декабристов,21</t>
  </si>
  <si>
    <t>Строительство водопровода. по ул. Напольная,303</t>
  </si>
  <si>
    <t>Строительство водопровода ул. Моцарта,70,83/2</t>
  </si>
  <si>
    <t xml:space="preserve">Строительство водопровода ул. Джержинского,11 </t>
  </si>
  <si>
    <t>Строительство водопровода ул. Мамина-Сибиряка,64</t>
  </si>
  <si>
    <t>Строительство водопровода ул. Пшеничная,13а</t>
  </si>
  <si>
    <t>Укладка водопровода ул. 2-я Горьковская,4</t>
  </si>
  <si>
    <t>Укладка водопроводной линии ул. 2-я Горьковская,2</t>
  </si>
  <si>
    <t>Разработка ПСД по объекту: "Подключение объектов к централизованным системам водоснабжения и водоотведения административного здания по ул. С. Перовской,36"</t>
  </si>
  <si>
    <t>Реконструкция дюкера водовода через р. Иркут в г. Иркутске</t>
  </si>
  <si>
    <t>Строительство сетей водопровода в микрорайоне Юбилейный</t>
  </si>
  <si>
    <t>Строительство сетей водопровода и канализации для нежилых зданий по ул. Байкальская, 25; 27</t>
  </si>
  <si>
    <t>Строительство сетей водопровода и канализации до границ земельного учатска по ул. Целинная,41</t>
  </si>
  <si>
    <t>Строительство сетей водопровода и канализации до границ земельного участка по ул. Ядринцева в г. Иркутске</t>
  </si>
  <si>
    <t>Строительство водопровода ул.Андреева, 1а</t>
  </si>
  <si>
    <t>Строительство водопровода ул.Пшеничная, 13а</t>
  </si>
  <si>
    <t>Строительство водопровода ул.Култукская, 39</t>
  </si>
  <si>
    <t>Строительство водопровода ул.3 Железнодорожная, 29</t>
  </si>
  <si>
    <t>Строительство водопровода ул.Л.Кумача, 47</t>
  </si>
  <si>
    <t>Строительство водопровода ул.Радищева, 39</t>
  </si>
  <si>
    <t>Строительство водопровода ул.Еланская, 35</t>
  </si>
  <si>
    <t>Строительство водопровода ул.Фрунзе, 50</t>
  </si>
  <si>
    <t>Строительство водопровода ул.Фрунзе, 65</t>
  </si>
  <si>
    <t>Строительство водопровода ул.Фрунзе, 46</t>
  </si>
  <si>
    <t>Строительство водопровода ул.Г.Успенского, 45</t>
  </si>
  <si>
    <t>Строительство водопровода ул.К.Либкнехта, 43</t>
  </si>
  <si>
    <t>Строительство водопровода ул.Советская 4-я, 12-2</t>
  </si>
  <si>
    <t>Строительство водопровода по ул.Декабристов,3</t>
  </si>
  <si>
    <t>Строительство водопровода по ул.Еланская, 26</t>
  </si>
  <si>
    <t>Строительство водопровода  по ул. Новогодняя,14</t>
  </si>
  <si>
    <t>Строительство водопровода по ул. Сосновая,13</t>
  </si>
  <si>
    <t>Строительство водопровода по ул.Сосновая,17</t>
  </si>
  <si>
    <t>Строительство водопровода по ул.Сосновая,7</t>
  </si>
  <si>
    <t>Строительство водопровода по ул.Сосновая,9</t>
  </si>
  <si>
    <t>Строительство водопровода по ул. Новогодняя,16</t>
  </si>
  <si>
    <t>Строительстов водопровода по ул.Напольной, 119</t>
  </si>
  <si>
    <t>Строительство водопровода по ул.Сосновая,12</t>
  </si>
  <si>
    <t>Строительство водопровода по ул.Сосновая,14</t>
  </si>
  <si>
    <t>Строительство водопровода по ул.Сосновая,16</t>
  </si>
  <si>
    <t>Строительство водопровода  по ул.Сибиряк,60В</t>
  </si>
  <si>
    <t>Строительство водопровода  по ул. Новогодняя,11а</t>
  </si>
  <si>
    <t>Строительство водопровода  по ул. 2-я Ключевая,44</t>
  </si>
  <si>
    <t>Строительство водопровода по ул. Сахалинская,30/1</t>
  </si>
  <si>
    <t>Строительство водопровода по ул.Сосновая, 19</t>
  </si>
  <si>
    <t>Стриотельство водопровода по ул.Сосновая, 21</t>
  </si>
  <si>
    <t>Строительство водопровода по ул.Депутатской от ул. Зверева до ул. Пискунова, СМР</t>
  </si>
  <si>
    <t>Строительство наружных сетей водопровода по ул. Декабрьских Событий,17 в г. Иркутск</t>
  </si>
  <si>
    <t xml:space="preserve">Строительство сети водопровода по ул. Воронежской </t>
  </si>
  <si>
    <t>Строительство сети водопровода по ул. Цимлянская</t>
  </si>
  <si>
    <t>Укладка водопровода ул. Еловая,33</t>
  </si>
  <si>
    <t>Укладка водопровода ул. Еловая,40</t>
  </si>
  <si>
    <t>Строительство водопровода по ул.Сосновая, 21</t>
  </si>
  <si>
    <t>Строительство водопровода ул. Войкова,4</t>
  </si>
  <si>
    <t>Строительство сетей водопровода и канализации для административного здания по ул. Тимирязева, 5б</t>
  </si>
  <si>
    <t>Строительство водопровода ул.Целинная, 69</t>
  </si>
  <si>
    <t>Строительство водопровода по ул.Напольной, 119</t>
  </si>
  <si>
    <t>Установка дизель-генераторов для резервированияч энергоснабжения КНС (Обеспечение резервного источочника элек. снабжения и реконструкции РУ-0,4кВ КНС-2,КНС-7А,КНС "Вьюжная",ВНС "3 пос.ГЭС")</t>
  </si>
  <si>
    <t>инвестиционная составляющая</t>
  </si>
  <si>
    <t>Строительство сети водоснабжения по ул. Култукская</t>
  </si>
  <si>
    <t>Строительство водопровода ул.Фрунзе,46</t>
  </si>
  <si>
    <t>Строительство водопровода по ул. Лапина, Дзержинского, Октябрьской Революции до дюкера р. Ушаковки</t>
  </si>
  <si>
    <t>Строительство водопроводной линии по ул. Сосновая, Молчанова-Сибирского, Мамина Сибиряка в г. Иркутске</t>
  </si>
  <si>
    <t>Строительство водопровода диаметром 315 мм по ул. Красноказачья от ул. Зверева до ул. Лыткина</t>
  </si>
  <si>
    <t>Строительство сетей водопровода  в микрорайоне Юбилейный</t>
  </si>
  <si>
    <t>Строительство водопровода ул. Дзержинского,11 Д-63 мм,</t>
  </si>
  <si>
    <t>Строительство водопровода и канализации от ул. Ремесленная (пер. Учительский от ж.д. до ул. Баррикад)</t>
  </si>
  <si>
    <t>Строительство сетей водопровода по ул. Ремесленная,15,17</t>
  </si>
  <si>
    <t>Строительство водопровода от ул. Напольная до ул. Сарафановская по пер. Напольный №231,233,235,237,239,247,249</t>
  </si>
  <si>
    <t>Строительство водопровода от ул. Напольная ж.д. №147,134,181,223, между ж.д. 227-259</t>
  </si>
  <si>
    <t>Строительство водопровода по ул. П. Красильникова,54б</t>
  </si>
  <si>
    <t>Строительство водопровода по ул. Ремесленная, Декабристов до ул. Черского</t>
  </si>
  <si>
    <t>Строительство водопровода по ул. Баррикад,145/1</t>
  </si>
  <si>
    <t>Строительство водопровода по ул. Баррикад,145/2</t>
  </si>
  <si>
    <t>Строительство водопровода ул. Баррикад,145/8</t>
  </si>
  <si>
    <t>Строительство водопровода по ул. Воровского</t>
  </si>
  <si>
    <t>Строительство водопровода по ул. Первомайская,155а</t>
  </si>
  <si>
    <t>Строительство водопровода по ул. Первомайская,157а</t>
  </si>
  <si>
    <t>Строительство водопровода по ул. Свободы,19</t>
  </si>
  <si>
    <t>Строительство водопровода по ул. Яблоневая,22</t>
  </si>
  <si>
    <t>Строительство водопровода и канализации по ул. Декабристов от ул. Ремесленная ж.д. №17</t>
  </si>
  <si>
    <t>Строительство водопровода по ул. Лыжная,4</t>
  </si>
  <si>
    <t>Строительство водопровода по ул. Мальтинская,2</t>
  </si>
  <si>
    <t>Строительство водопровода по ул. Мальтинская,3</t>
  </si>
  <si>
    <t>Строительство водопровода по ул. Ремесленная от ул. Декабристов до ул. Черского</t>
  </si>
  <si>
    <t>Строительство водопровода по ул. Ереванская,3</t>
  </si>
  <si>
    <t>Строительство водопровода по ул. Ереванская,5</t>
  </si>
  <si>
    <t>Строительство водопровода по ул. Ереванская,6</t>
  </si>
  <si>
    <t>Строительство водопровода по ул. Пшеничная,71</t>
  </si>
  <si>
    <t>Строительство водопроводной и канализационной линий по ул. Ремесленная от ул. Фучика до ул. Декабристов</t>
  </si>
  <si>
    <t>Строительство водопроводаД-63 мм, пр-10 м ул. Ереванская,10</t>
  </si>
  <si>
    <t>Строительство водопровода Д-63 мм, пр-10 м ул. Рождественская</t>
  </si>
  <si>
    <t>Строительство водопровода Д-63 мм, пр-2 м ул. Ремесленная,10</t>
  </si>
  <si>
    <t>Строительство водопровода м-н Лесной, ул. Верхняя,50/1</t>
  </si>
  <si>
    <t>Строительство водопровода по ул. 2-ая Лётчиков,8</t>
  </si>
  <si>
    <t>Строительство водопровода по ул. Декабристов,26</t>
  </si>
  <si>
    <t>Строительство водопровода по ул. Кряжева,35</t>
  </si>
  <si>
    <t>Строительство водопровода по ул. Набережная Иркута,29</t>
  </si>
  <si>
    <t>Строительство водопровода по ул. Напольная,8а</t>
  </si>
  <si>
    <t>Строительство водопровода по ул. Просторная,10</t>
  </si>
  <si>
    <t>Строительство водопровода по ул. Сарафановская,129/1</t>
  </si>
  <si>
    <t>Строительство водопровода по ул. Берёзовая Роща,48а,44а,58а,60а,60б,70,68,68б,68г</t>
  </si>
  <si>
    <t>Строительство водопровода по ул. Берёзовая Роща,62.73</t>
  </si>
  <si>
    <t>Строительство водопровода по ул. Еловая,36</t>
  </si>
  <si>
    <t>Строительство водопровода по ул. Ереванская,4</t>
  </si>
  <si>
    <t>Строительство водопровода по ул. Ипподромная,188/1</t>
  </si>
  <si>
    <t>Строительство водопровода по ул. Ипподромная,192</t>
  </si>
  <si>
    <t>Строительство водопровода по ул. Карпинская,109</t>
  </si>
  <si>
    <t>Строительство водопровода по ул. Кряжева,34а</t>
  </si>
  <si>
    <t>Строительство водопровода по ул. Аргунова,16а</t>
  </si>
  <si>
    <t>Строительство водопровода по ул. Дзержинского,52б</t>
  </si>
  <si>
    <t>Строительство водопровода по ул. Еловая,29, литер. Б</t>
  </si>
  <si>
    <t xml:space="preserve"> Строительство водопровода по ул. Енисейская,106б</t>
  </si>
  <si>
    <t>Строительство водопровода по ул. Ереванская,19</t>
  </si>
  <si>
    <t>Строительство водопровода по ул. Ереванская,21</t>
  </si>
  <si>
    <t>Строительство водопровода по ул. Ереванская,24</t>
  </si>
  <si>
    <t>Строительство водопровода по ул. Мальтинская от ул.Напольная до Сарафановской</t>
  </si>
  <si>
    <t>Строительство водопровода по ул. Мальтинская,1</t>
  </si>
  <si>
    <t>Строительство водопровода по ул. Мальтинская,4</t>
  </si>
  <si>
    <t>Строительство водопровода по ул. Мальтинская,5</t>
  </si>
  <si>
    <t>Строительство водопровода по ул. Мальтинская,6</t>
  </si>
  <si>
    <t>Строительство водопровода по ул. Напольная,146/1</t>
  </si>
  <si>
    <t>Строительство водопровода по ул. Напольная,150/1</t>
  </si>
  <si>
    <t>Строительство водопровода по ул. Напольная,152</t>
  </si>
  <si>
    <t>Строительство водопровода по ул. Напольная,154-1</t>
  </si>
  <si>
    <t>Строительство водопровода по ул. Напольная,265</t>
  </si>
  <si>
    <t>Строительство водопровода по ул. Напольная,154-2</t>
  </si>
  <si>
    <t>Строительство водопровода по ул. Шмидта,7/2</t>
  </si>
  <si>
    <t>Строительство водопровода по ул.Ереванская,35</t>
  </si>
  <si>
    <t>Строительство водопровода по ул.Напольная,146/2</t>
  </si>
  <si>
    <t>Строительство сети водоснабжения по ул. Напольная,150/2</t>
  </si>
  <si>
    <t>Строительство сети водоснабжения по ул. Напольная,381, 345, 339, 156, Кордонная,5,</t>
  </si>
  <si>
    <t>Строительство водопровода по ул. Напольная</t>
  </si>
  <si>
    <t>Реконструкция  и техическое перевооружение ВНС "Горьковская"</t>
  </si>
  <si>
    <t>Реконструкция  и техническое перевооружение ВНС "Звездинская"</t>
  </si>
  <si>
    <t>Реконструкция  и техническое перевооружение ВНС "Первомайская"</t>
  </si>
  <si>
    <t>Реконструкция  и техническое перевооружение ВНС "Синюшина гора"</t>
  </si>
  <si>
    <t>Реконструкция  и техническое перевооружение ВНС "Университетская"</t>
  </si>
  <si>
    <t>Строительство  водопровода по ул. Лыткина от ул. Красноярской до ул. Красноказачьей</t>
  </si>
  <si>
    <t>Строительство водопроводной линии по ул. Беловежская, Покровская, Высоцкого, Добрая и Доргомиловская</t>
  </si>
  <si>
    <t>Строительство наружных сетей водопровода и канализации ул. Вагина. Киренская, Котовского</t>
  </si>
  <si>
    <t>Строительство наружных сетей водопровода ул. Р. Люксембург,118</t>
  </si>
  <si>
    <t>Строительство сетей водопровода и канализации по ул. Пискунова,40</t>
  </si>
  <si>
    <t>Строительство водопровода по ул. Улан-Баторская</t>
  </si>
  <si>
    <t>Устройство водопроводного колодца ул. Ремесленная, 23а</t>
  </si>
  <si>
    <t>Строительству сетей водоснабжения к строящемуся зданию торгово-развлекательного комплекса на о. Шишиловский в г. Иркутске</t>
  </si>
  <si>
    <t>Строительство сетеи водоснабжения по ул. Байкальская, д.236/1, 236/2</t>
  </si>
  <si>
    <t>Укладка водопровода по ул. Декабристов 17</t>
  </si>
  <si>
    <t>Реконструкция водопроводных и канализационных линий в границах капитального ремонта улицы Напольная</t>
  </si>
  <si>
    <t>Строительство сетей водоснабжения и водоотведения к  группе ж/д в Ленинском районе г. Иркутска, 6-й микрорайон Ново-Ленино</t>
  </si>
  <si>
    <t>Автономный производственный комплекс для бестраншейного строительства подземных коммуникаций на базе ГНБ</t>
  </si>
  <si>
    <t>Прокладка водопровода по ул. Белинского, КНС 5А</t>
  </si>
  <si>
    <t>Прокладка водопровода по ул. Сурнова, КНС 3</t>
  </si>
  <si>
    <t>И.о. директора</t>
  </si>
  <si>
    <t>В.Н. Пискайкин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</si>
</sst>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#,##0.00000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95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5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4" fontId="5" fillId="0" borderId="4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wrapText="1"/>
    </xf>
    <xf numFmtId="4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4" fontId="1" fillId="0" borderId="6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4" xfId="0" applyFont="1" applyFill="1" applyBorder="1" applyAlignment="1">
      <alignment horizontal="justify" wrapText="1"/>
    </xf>
    <xf numFmtId="0" fontId="1" fillId="0" borderId="5" xfId="0" applyFont="1" applyFill="1" applyBorder="1" applyAlignment="1">
      <alignment horizontal="justify" wrapText="1"/>
    </xf>
    <xf numFmtId="0" fontId="1" fillId="0" borderId="6" xfId="0" applyFont="1" applyFill="1" applyBorder="1" applyAlignment="1">
      <alignment horizontal="justify" wrapText="1"/>
    </xf>
    <xf numFmtId="164" fontId="1" fillId="0" borderId="7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1" fontId="1" fillId="0" borderId="8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 2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domoykina_tv/&#1056;&#1072;&#1073;&#1086;&#1095;&#1080;&#1081;%20&#1089;&#1090;&#1086;&#1083;/&#1042;&#1089;&#1077;%20&#1087;&#1086;%20&#1076;&#1086;&#1075;&#1086;&#1074;&#1086;&#1088;&#1072;&#1084;/2014/&#1054;&#1090;&#1095;&#1077;&#1090;%20&#1079;&#1072;%204%20&#1082;&#1074;&#1072;&#1088;&#1090;&#1072;&#1083;%202014%20&#1075;&#1086;&#1076;&#1072;/&#1094;&#1077;&#1083;&#1077;&#1074;&#1086;&#1077;%20&#1092;&#1080;&#1085;&#1072;&#1085;&#1089;&#1080;&#1088;&#1086;&#1074;&#1072;&#1085;&#1080;&#1077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9">
          <cell r="E9">
            <v>84971.520000000004</v>
          </cell>
        </row>
        <row r="10">
          <cell r="E10">
            <v>79355.520000000004</v>
          </cell>
        </row>
        <row r="13">
          <cell r="E13">
            <v>76533.710000000006</v>
          </cell>
        </row>
        <row r="15">
          <cell r="E15">
            <v>581608.09</v>
          </cell>
        </row>
        <row r="21">
          <cell r="E21">
            <v>138313.16</v>
          </cell>
        </row>
        <row r="35">
          <cell r="E35">
            <v>98997</v>
          </cell>
        </row>
        <row r="41">
          <cell r="E41">
            <v>55855.23</v>
          </cell>
        </row>
        <row r="44">
          <cell r="E44">
            <v>2815312.7300000004</v>
          </cell>
        </row>
        <row r="54">
          <cell r="E54">
            <v>7468125.9199999999</v>
          </cell>
        </row>
        <row r="56">
          <cell r="E56">
            <v>12541039.27</v>
          </cell>
        </row>
        <row r="71">
          <cell r="E71">
            <v>119800.37</v>
          </cell>
        </row>
        <row r="73">
          <cell r="E73">
            <v>87685.14</v>
          </cell>
        </row>
        <row r="75">
          <cell r="E75">
            <v>9340</v>
          </cell>
        </row>
        <row r="79">
          <cell r="E79">
            <v>85576.1</v>
          </cell>
        </row>
        <row r="80">
          <cell r="E80">
            <v>76452.83</v>
          </cell>
        </row>
        <row r="81">
          <cell r="E81">
            <v>84484</v>
          </cell>
        </row>
        <row r="82">
          <cell r="E82">
            <v>85413.32</v>
          </cell>
        </row>
        <row r="83">
          <cell r="E83">
            <v>33256</v>
          </cell>
        </row>
        <row r="84">
          <cell r="E84">
            <v>42782</v>
          </cell>
        </row>
        <row r="85">
          <cell r="E85">
            <v>44330</v>
          </cell>
        </row>
        <row r="86">
          <cell r="E86">
            <v>47842.54</v>
          </cell>
        </row>
        <row r="89">
          <cell r="E89">
            <v>2633955.5</v>
          </cell>
        </row>
        <row r="91">
          <cell r="E91">
            <v>3855508.4699999997</v>
          </cell>
        </row>
        <row r="92">
          <cell r="E92">
            <v>4494749.8899999997</v>
          </cell>
        </row>
        <row r="93">
          <cell r="E93">
            <v>864802.77</v>
          </cell>
        </row>
        <row r="110">
          <cell r="E110">
            <v>88403.86</v>
          </cell>
        </row>
        <row r="111">
          <cell r="E111">
            <v>62931.72</v>
          </cell>
        </row>
        <row r="112">
          <cell r="E112">
            <v>94636.68</v>
          </cell>
        </row>
        <row r="113">
          <cell r="E113">
            <v>91670.399999999994</v>
          </cell>
        </row>
        <row r="114">
          <cell r="E114">
            <v>141819.04</v>
          </cell>
        </row>
        <row r="115">
          <cell r="E115">
            <v>178879.26</v>
          </cell>
        </row>
        <row r="116">
          <cell r="E116">
            <v>91192.2</v>
          </cell>
        </row>
        <row r="117">
          <cell r="E117">
            <v>102299.05</v>
          </cell>
        </row>
        <row r="118">
          <cell r="E118">
            <v>89986.08</v>
          </cell>
        </row>
        <row r="119">
          <cell r="E119">
            <v>1755750.12</v>
          </cell>
        </row>
        <row r="120">
          <cell r="E120">
            <v>141819.04</v>
          </cell>
        </row>
        <row r="121">
          <cell r="E121">
            <v>151056.54</v>
          </cell>
        </row>
        <row r="122">
          <cell r="E122">
            <v>54680.95</v>
          </cell>
        </row>
        <row r="123">
          <cell r="E123">
            <v>102899.58</v>
          </cell>
        </row>
        <row r="124">
          <cell r="E124">
            <v>38550.44</v>
          </cell>
        </row>
        <row r="125">
          <cell r="E125">
            <v>85662.03</v>
          </cell>
        </row>
        <row r="126">
          <cell r="E126">
            <v>534804</v>
          </cell>
        </row>
        <row r="127">
          <cell r="E127">
            <v>1103879.1300000001</v>
          </cell>
        </row>
        <row r="128">
          <cell r="E128">
            <v>113703.06</v>
          </cell>
        </row>
        <row r="129">
          <cell r="E129">
            <v>2141312.64</v>
          </cell>
        </row>
        <row r="130">
          <cell r="E130">
            <v>106713.13</v>
          </cell>
        </row>
        <row r="132">
          <cell r="E132">
            <v>523822.35</v>
          </cell>
        </row>
        <row r="133">
          <cell r="E133">
            <v>85160.57</v>
          </cell>
        </row>
        <row r="134">
          <cell r="E134">
            <v>197391.68</v>
          </cell>
        </row>
        <row r="135">
          <cell r="E135">
            <v>447414.01</v>
          </cell>
        </row>
        <row r="136">
          <cell r="E136">
            <v>60932.97</v>
          </cell>
        </row>
        <row r="137">
          <cell r="E137">
            <v>389099.53</v>
          </cell>
        </row>
        <row r="138">
          <cell r="E138">
            <v>216280.31</v>
          </cell>
        </row>
        <row r="139">
          <cell r="E139">
            <v>191131.44</v>
          </cell>
        </row>
        <row r="142">
          <cell r="E142">
            <v>85413.32</v>
          </cell>
        </row>
        <row r="143">
          <cell r="E143">
            <v>85602.38</v>
          </cell>
        </row>
        <row r="144">
          <cell r="E144">
            <v>85180.79</v>
          </cell>
        </row>
        <row r="145">
          <cell r="E145">
            <v>71424.12</v>
          </cell>
        </row>
        <row r="146">
          <cell r="E146">
            <v>85660.01</v>
          </cell>
        </row>
        <row r="147">
          <cell r="E147">
            <v>402844.5</v>
          </cell>
        </row>
        <row r="148">
          <cell r="E148">
            <v>85622.6</v>
          </cell>
        </row>
        <row r="149">
          <cell r="E149">
            <v>524250.93000000005</v>
          </cell>
        </row>
        <row r="150">
          <cell r="E150">
            <v>3040197.55</v>
          </cell>
        </row>
        <row r="151">
          <cell r="E151">
            <v>850199.31</v>
          </cell>
        </row>
        <row r="152">
          <cell r="E152">
            <v>1224746.53</v>
          </cell>
        </row>
        <row r="153">
          <cell r="E153">
            <v>897017.72</v>
          </cell>
        </row>
        <row r="154">
          <cell r="E154">
            <v>1330984.1599999999</v>
          </cell>
        </row>
        <row r="155">
          <cell r="E155">
            <v>326574.93</v>
          </cell>
        </row>
        <row r="156">
          <cell r="E156">
            <v>0</v>
          </cell>
        </row>
        <row r="157">
          <cell r="E157">
            <v>84030.28</v>
          </cell>
        </row>
        <row r="158">
          <cell r="E158">
            <v>1855420.31</v>
          </cell>
        </row>
        <row r="160">
          <cell r="E160">
            <v>5973422.0499999998</v>
          </cell>
        </row>
        <row r="161">
          <cell r="E161">
            <v>251543.88</v>
          </cell>
        </row>
        <row r="162">
          <cell r="E162">
            <v>410755.15</v>
          </cell>
        </row>
        <row r="163">
          <cell r="E163">
            <v>516637.18</v>
          </cell>
        </row>
        <row r="164">
          <cell r="E164">
            <v>0</v>
          </cell>
        </row>
        <row r="166">
          <cell r="E166">
            <v>2677314.7799999998</v>
          </cell>
        </row>
        <row r="167">
          <cell r="E167">
            <v>2779560.18</v>
          </cell>
        </row>
        <row r="168">
          <cell r="E168">
            <v>2694798.8899999997</v>
          </cell>
        </row>
        <row r="208">
          <cell r="E208">
            <v>81301.59</v>
          </cell>
        </row>
        <row r="219">
          <cell r="E219">
            <v>1026127.12</v>
          </cell>
        </row>
        <row r="238">
          <cell r="E238">
            <v>3184510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294"/>
  <sheetViews>
    <sheetView tabSelected="1" view="pageBreakPreview" zoomScale="115" zoomScaleNormal="100" zoomScaleSheetLayoutView="115" workbookViewId="0">
      <selection activeCell="AY10" sqref="AY10"/>
    </sheetView>
  </sheetViews>
  <sheetFormatPr defaultColWidth="0.85546875" defaultRowHeight="15.75" x14ac:dyDescent="0.25"/>
  <cols>
    <col min="1" max="4" width="0.85546875" style="1"/>
    <col min="5" max="5" width="10.85546875" style="1" customWidth="1"/>
    <col min="6" max="9" width="0.85546875" style="1"/>
    <col min="10" max="10" width="12" style="1" customWidth="1"/>
    <col min="11" max="31" width="0.85546875" style="1"/>
    <col min="32" max="32" width="0.7109375" style="1" customWidth="1"/>
    <col min="33" max="33" width="12.85546875" style="1" customWidth="1"/>
    <col min="34" max="35" width="0.85546875" style="1"/>
    <col min="36" max="36" width="6.85546875" style="1" customWidth="1"/>
    <col min="37" max="40" width="0.85546875" style="1"/>
    <col min="41" max="41" width="6.140625" style="1" customWidth="1"/>
    <col min="42" max="43" width="0.85546875" style="1"/>
    <col min="44" max="47" width="0.85546875" style="7"/>
    <col min="48" max="48" width="8.7109375" style="7" customWidth="1"/>
    <col min="49" max="74" width="0.85546875" style="7"/>
    <col min="75" max="16384" width="0.85546875" style="1"/>
  </cols>
  <sheetData>
    <row r="1" spans="1:97" s="4" customFormat="1" ht="16.5" x14ac:dyDescent="0.25">
      <c r="B1" s="60" t="s">
        <v>28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3"/>
    </row>
    <row r="2" spans="1:97" s="4" customFormat="1" ht="16.5" x14ac:dyDescent="0.25"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3"/>
    </row>
    <row r="3" spans="1:9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</row>
    <row r="4" spans="1:97" ht="60.75" customHeight="1" x14ac:dyDescent="0.25">
      <c r="A4" s="61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3"/>
      <c r="BF4" s="38" t="s">
        <v>30</v>
      </c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</row>
    <row r="5" spans="1:97" ht="15.75" customHeight="1" x14ac:dyDescent="0.25">
      <c r="A5" s="61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3"/>
      <c r="BF5" s="23" t="s">
        <v>76</v>
      </c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5"/>
    </row>
    <row r="6" spans="1:97" ht="33.75" customHeight="1" x14ac:dyDescent="0.25">
      <c r="A6" s="61" t="s">
        <v>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3"/>
      <c r="BF6" s="38" t="s">
        <v>31</v>
      </c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</row>
    <row r="7" spans="1:97" ht="47.25" customHeight="1" x14ac:dyDescent="0.25">
      <c r="A7" s="61" t="s">
        <v>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3"/>
      <c r="BF7" s="38" t="s">
        <v>32</v>
      </c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</row>
    <row r="8" spans="1:97" ht="31.5" customHeight="1" x14ac:dyDescent="0.25">
      <c r="A8" s="61" t="s">
        <v>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3"/>
      <c r="BF8" s="38" t="s">
        <v>32</v>
      </c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</row>
    <row r="9" spans="1:97" ht="31.5" customHeight="1" x14ac:dyDescent="0.25">
      <c r="A9" s="61" t="s">
        <v>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3"/>
      <c r="BF9" s="14" t="s">
        <v>33</v>
      </c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6"/>
    </row>
    <row r="10" spans="1:97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</row>
    <row r="11" spans="1:97" s="4" customFormat="1" ht="16.5" x14ac:dyDescent="0.25">
      <c r="A11" s="55" t="s">
        <v>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</row>
    <row r="12" spans="1:97" s="4" customFormat="1" ht="16.5" x14ac:dyDescent="0.25">
      <c r="A12" s="55" t="s">
        <v>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</row>
    <row r="13" spans="1:97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</row>
    <row r="14" spans="1:97" ht="31.5" customHeight="1" x14ac:dyDescent="0.25">
      <c r="A14" s="67" t="s">
        <v>12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9"/>
      <c r="AR14" s="76" t="s">
        <v>10</v>
      </c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8"/>
      <c r="BV14" s="79" t="s">
        <v>13</v>
      </c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1"/>
    </row>
    <row r="15" spans="1:97" x14ac:dyDescent="0.25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2"/>
      <c r="AR15" s="10"/>
      <c r="AS15" s="8"/>
      <c r="AT15" s="8"/>
      <c r="AU15" s="8"/>
      <c r="AV15" s="8"/>
      <c r="AW15" s="8"/>
      <c r="AX15" s="8"/>
      <c r="AY15" s="11" t="s">
        <v>29</v>
      </c>
      <c r="AZ15" s="88">
        <v>2014</v>
      </c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" t="s">
        <v>9</v>
      </c>
      <c r="BM15" s="8"/>
      <c r="BN15" s="8"/>
      <c r="BO15" s="8"/>
      <c r="BP15" s="8"/>
      <c r="BQ15" s="8"/>
      <c r="BR15" s="8"/>
      <c r="BS15" s="8"/>
      <c r="BT15" s="8"/>
      <c r="BU15" s="12"/>
      <c r="BV15" s="82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4"/>
    </row>
    <row r="16" spans="1:97" x14ac:dyDescent="0.25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5"/>
      <c r="AR16" s="64" t="s">
        <v>11</v>
      </c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6"/>
      <c r="BV16" s="85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7"/>
    </row>
    <row r="17" spans="1:97" ht="39.75" customHeight="1" x14ac:dyDescent="0.25">
      <c r="A17" s="17" t="s">
        <v>34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9"/>
      <c r="AR17" s="52">
        <v>22671.401999999998</v>
      </c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4"/>
      <c r="BV17" s="23" t="s">
        <v>77</v>
      </c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5"/>
    </row>
    <row r="18" spans="1:97" ht="33" customHeight="1" x14ac:dyDescent="0.25">
      <c r="A18" s="17" t="s">
        <v>35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9"/>
      <c r="AR18" s="52">
        <v>80188.027000000002</v>
      </c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4"/>
      <c r="BV18" s="23" t="s">
        <v>77</v>
      </c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5"/>
    </row>
    <row r="19" spans="1:97" ht="33" customHeight="1" x14ac:dyDescent="0.25">
      <c r="A19" s="17" t="s">
        <v>36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9"/>
      <c r="AR19" s="52">
        <v>11472.487999999999</v>
      </c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4"/>
      <c r="BV19" s="23" t="s">
        <v>77</v>
      </c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5"/>
    </row>
    <row r="20" spans="1:97" x14ac:dyDescent="0.25">
      <c r="A20" s="17" t="s">
        <v>37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9"/>
      <c r="AR20" s="52">
        <v>18317.396000000001</v>
      </c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4"/>
      <c r="BV20" s="23" t="s">
        <v>77</v>
      </c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5"/>
    </row>
    <row r="21" spans="1:97" ht="46.5" customHeight="1" x14ac:dyDescent="0.25">
      <c r="A21" s="17" t="s">
        <v>38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9"/>
      <c r="AR21" s="52">
        <v>3960.172</v>
      </c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4"/>
      <c r="BV21" s="23" t="s">
        <v>77</v>
      </c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5"/>
    </row>
    <row r="22" spans="1:97" x14ac:dyDescent="0.25">
      <c r="A22" s="17" t="s">
        <v>39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9"/>
      <c r="AR22" s="52">
        <v>20052.41</v>
      </c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4"/>
      <c r="BV22" s="23" t="s">
        <v>77</v>
      </c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5"/>
    </row>
    <row r="23" spans="1:97" ht="45.75" customHeight="1" x14ac:dyDescent="0.25">
      <c r="A23" s="17" t="s">
        <v>40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9"/>
      <c r="AR23" s="52">
        <v>5092.643</v>
      </c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4"/>
      <c r="BV23" s="23" t="s">
        <v>77</v>
      </c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5"/>
    </row>
    <row r="24" spans="1:97" ht="30" customHeight="1" x14ac:dyDescent="0.25">
      <c r="A24" s="17" t="s">
        <v>41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9"/>
      <c r="AR24" s="52">
        <v>12076.304</v>
      </c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4"/>
      <c r="BV24" s="23" t="s">
        <v>77</v>
      </c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5"/>
    </row>
    <row r="25" spans="1:97" ht="30" customHeight="1" x14ac:dyDescent="0.25">
      <c r="A25" s="17" t="s">
        <v>42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9"/>
      <c r="AR25" s="52">
        <v>10736.290999999999</v>
      </c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4"/>
      <c r="BV25" s="23" t="s">
        <v>77</v>
      </c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5"/>
    </row>
    <row r="26" spans="1:97" ht="30" customHeight="1" x14ac:dyDescent="0.25">
      <c r="A26" s="17" t="s">
        <v>43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9"/>
      <c r="AR26" s="52">
        <v>10560.459000000001</v>
      </c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4"/>
      <c r="BV26" s="23" t="s">
        <v>77</v>
      </c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5"/>
    </row>
    <row r="27" spans="1:97" ht="33" customHeight="1" x14ac:dyDescent="0.25">
      <c r="A27" s="17" t="s">
        <v>44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9"/>
      <c r="AR27" s="52">
        <v>13200.574000000001</v>
      </c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4"/>
      <c r="BV27" s="23" t="s">
        <v>77</v>
      </c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5"/>
    </row>
    <row r="28" spans="1:97" ht="30" customHeight="1" x14ac:dyDescent="0.25">
      <c r="A28" s="17" t="s">
        <v>45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9"/>
      <c r="AR28" s="52">
        <v>19800.861000000001</v>
      </c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4"/>
      <c r="BV28" s="23" t="s">
        <v>77</v>
      </c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5"/>
    </row>
    <row r="29" spans="1:97" ht="30" customHeight="1" x14ac:dyDescent="0.25">
      <c r="A29" s="17" t="s">
        <v>46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9"/>
      <c r="AR29" s="52">
        <v>1717.807</v>
      </c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4"/>
      <c r="BV29" s="23" t="s">
        <v>77</v>
      </c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5"/>
    </row>
    <row r="30" spans="1:97" ht="30" customHeight="1" x14ac:dyDescent="0.25">
      <c r="A30" s="17" t="s">
        <v>47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9"/>
      <c r="AR30" s="52">
        <v>33001.434999999998</v>
      </c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4"/>
      <c r="BV30" s="23" t="s">
        <v>77</v>
      </c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5"/>
    </row>
    <row r="31" spans="1:97" ht="30" customHeight="1" x14ac:dyDescent="0.25">
      <c r="A31" s="17" t="s">
        <v>48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9"/>
      <c r="AR31" s="52">
        <v>23101.004000000001</v>
      </c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4"/>
      <c r="BV31" s="23" t="s">
        <v>77</v>
      </c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5"/>
    </row>
    <row r="32" spans="1:97" ht="30" customHeight="1" x14ac:dyDescent="0.25">
      <c r="A32" s="17" t="s">
        <v>49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9"/>
      <c r="AR32" s="52">
        <v>14129.234</v>
      </c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4"/>
      <c r="BV32" s="23" t="s">
        <v>77</v>
      </c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5"/>
    </row>
    <row r="33" spans="1:97" ht="30" customHeight="1" x14ac:dyDescent="0.25">
      <c r="A33" s="17" t="s">
        <v>50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9"/>
      <c r="AR33" s="52">
        <v>22671.401999999998</v>
      </c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4"/>
      <c r="BV33" s="23" t="s">
        <v>77</v>
      </c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5"/>
    </row>
    <row r="34" spans="1:97" ht="30" customHeight="1" x14ac:dyDescent="0.25">
      <c r="A34" s="17" t="s">
        <v>51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9"/>
      <c r="AR34" s="52">
        <v>6024.8230000000003</v>
      </c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4"/>
      <c r="BV34" s="23" t="s">
        <v>77</v>
      </c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5"/>
    </row>
    <row r="35" spans="1:97" ht="30" customHeight="1" x14ac:dyDescent="0.25">
      <c r="A35" s="17" t="s">
        <v>52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9"/>
      <c r="AR35" s="52">
        <v>3498.152</v>
      </c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4"/>
      <c r="BV35" s="23" t="s">
        <v>77</v>
      </c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5"/>
    </row>
    <row r="36" spans="1:97" ht="30" customHeight="1" x14ac:dyDescent="0.25">
      <c r="A36" s="17" t="s">
        <v>53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9"/>
      <c r="AR36" s="52">
        <v>9413.7860000000001</v>
      </c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4"/>
      <c r="BV36" s="23" t="s">
        <v>77</v>
      </c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5"/>
    </row>
    <row r="37" spans="1:97" ht="30" customHeight="1" x14ac:dyDescent="0.25">
      <c r="A37" s="17" t="s">
        <v>54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9"/>
      <c r="AR37" s="52">
        <v>15062.058000000001</v>
      </c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4"/>
      <c r="BV37" s="23" t="s">
        <v>77</v>
      </c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5"/>
    </row>
    <row r="38" spans="1:97" ht="30" customHeight="1" x14ac:dyDescent="0.25">
      <c r="A38" s="17" t="s">
        <v>55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9"/>
      <c r="AR38" s="52">
        <v>4620.201</v>
      </c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4"/>
      <c r="BV38" s="23" t="s">
        <v>77</v>
      </c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5"/>
    </row>
    <row r="39" spans="1:97" ht="30" customHeight="1" x14ac:dyDescent="0.25">
      <c r="A39" s="17" t="s">
        <v>56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9"/>
      <c r="AR39" s="52">
        <v>2415.261</v>
      </c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4"/>
      <c r="BV39" s="23" t="s">
        <v>77</v>
      </c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5"/>
    </row>
    <row r="40" spans="1:97" ht="30" customHeight="1" x14ac:dyDescent="0.25">
      <c r="A40" s="17" t="s">
        <v>57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  <c r="AR40" s="52">
        <v>11335.700999999999</v>
      </c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4"/>
      <c r="BV40" s="23" t="s">
        <v>77</v>
      </c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5"/>
    </row>
    <row r="41" spans="1:97" ht="30" customHeight="1" x14ac:dyDescent="0.25">
      <c r="A41" s="17" t="s">
        <v>58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9"/>
      <c r="AR41" s="52">
        <v>21472.581999999999</v>
      </c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4"/>
      <c r="BV41" s="23" t="s">
        <v>77</v>
      </c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5"/>
    </row>
    <row r="42" spans="1:97" ht="30" customHeight="1" x14ac:dyDescent="0.25">
      <c r="A42" s="17" t="s">
        <v>59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9"/>
      <c r="AR42" s="52">
        <v>26167.708999999999</v>
      </c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4"/>
      <c r="BV42" s="23" t="s">
        <v>77</v>
      </c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5"/>
    </row>
    <row r="43" spans="1:97" ht="30" customHeight="1" x14ac:dyDescent="0.25">
      <c r="A43" s="17" t="s">
        <v>60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9"/>
      <c r="AR43" s="52">
        <v>34007.1</v>
      </c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4"/>
      <c r="BV43" s="23" t="s">
        <v>77</v>
      </c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5"/>
    </row>
    <row r="44" spans="1:97" ht="30" customHeight="1" x14ac:dyDescent="0.25">
      <c r="A44" s="17" t="s">
        <v>61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9"/>
      <c r="AR44" s="52">
        <v>30803.648000000001</v>
      </c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4"/>
      <c r="BV44" s="23" t="s">
        <v>77</v>
      </c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5"/>
    </row>
    <row r="45" spans="1:97" ht="30" customHeight="1" x14ac:dyDescent="0.25">
      <c r="A45" s="17" t="s">
        <v>62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9"/>
      <c r="AR45" s="52">
        <v>62346.355000000003</v>
      </c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4"/>
      <c r="BV45" s="23" t="s">
        <v>77</v>
      </c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5"/>
    </row>
    <row r="46" spans="1:97" ht="30" customHeight="1" x14ac:dyDescent="0.25">
      <c r="A46" s="17" t="s">
        <v>63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9"/>
      <c r="AR46" s="52">
        <v>33001.434999999998</v>
      </c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4"/>
      <c r="BV46" s="23" t="s">
        <v>77</v>
      </c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5"/>
    </row>
    <row r="47" spans="1:97" ht="30" customHeight="1" x14ac:dyDescent="0.25">
      <c r="A47" s="17" t="s">
        <v>64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9"/>
      <c r="AR47" s="52">
        <v>7849.5969999999998</v>
      </c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4"/>
      <c r="BV47" s="23" t="s">
        <v>77</v>
      </c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5"/>
    </row>
    <row r="48" spans="1:97" ht="30" customHeight="1" x14ac:dyDescent="0.25">
      <c r="A48" s="17" t="s">
        <v>65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9"/>
      <c r="AR48" s="52">
        <v>13200.574000000001</v>
      </c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4"/>
      <c r="BV48" s="23" t="s">
        <v>77</v>
      </c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5"/>
    </row>
    <row r="49" spans="1:97" ht="30" customHeight="1" x14ac:dyDescent="0.25">
      <c r="A49" s="17" t="s">
        <v>66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9"/>
      <c r="AR49" s="52">
        <v>11220.487999999999</v>
      </c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4"/>
      <c r="BV49" s="23" t="s">
        <v>77</v>
      </c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5"/>
    </row>
    <row r="50" spans="1:97" ht="30" customHeight="1" x14ac:dyDescent="0.25">
      <c r="A50" s="17" t="s">
        <v>78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9"/>
      <c r="AR50" s="52">
        <v>1300</v>
      </c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4"/>
      <c r="BV50" s="23" t="s">
        <v>79</v>
      </c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5"/>
    </row>
    <row r="51" spans="1:97" ht="30" customHeight="1" x14ac:dyDescent="0.25">
      <c r="A51" s="17" t="s">
        <v>80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9"/>
      <c r="AR51" s="52">
        <v>10700</v>
      </c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4"/>
      <c r="BV51" s="23" t="s">
        <v>79</v>
      </c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5"/>
    </row>
    <row r="52" spans="1:97" ht="30" customHeight="1" x14ac:dyDescent="0.25">
      <c r="A52" s="17" t="s">
        <v>81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9"/>
      <c r="AR52" s="52">
        <v>2300</v>
      </c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4"/>
      <c r="BV52" s="23" t="s">
        <v>79</v>
      </c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5"/>
    </row>
    <row r="53" spans="1:97" ht="30" customHeight="1" x14ac:dyDescent="0.25">
      <c r="A53" s="17" t="s">
        <v>82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9"/>
      <c r="AR53" s="52">
        <v>950</v>
      </c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4"/>
      <c r="BV53" s="23" t="s">
        <v>79</v>
      </c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5"/>
    </row>
    <row r="54" spans="1:97" ht="30" customHeight="1" x14ac:dyDescent="0.25">
      <c r="A54" s="17" t="s">
        <v>83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9"/>
      <c r="AR54" s="52">
        <v>5700</v>
      </c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4"/>
      <c r="BV54" s="23" t="s">
        <v>79</v>
      </c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5"/>
    </row>
    <row r="55" spans="1:97" ht="30" customHeight="1" x14ac:dyDescent="0.25">
      <c r="A55" s="17" t="s">
        <v>84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9"/>
      <c r="AR55" s="52">
        <v>2650</v>
      </c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4"/>
      <c r="BV55" s="23" t="s">
        <v>79</v>
      </c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5"/>
    </row>
    <row r="57" spans="1:97" s="4" customFormat="1" ht="16.5" x14ac:dyDescent="0.25">
      <c r="A57" s="50" t="s">
        <v>15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</row>
    <row r="58" spans="1:97" s="4" customFormat="1" ht="16.5" x14ac:dyDescent="0.25">
      <c r="A58" s="50" t="s">
        <v>14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</row>
    <row r="60" spans="1:97" ht="80.25" customHeight="1" x14ac:dyDescent="0.25">
      <c r="A60" s="56" t="s">
        <v>16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 t="s">
        <v>17</v>
      </c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7" t="s">
        <v>18</v>
      </c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6" t="s">
        <v>19</v>
      </c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</row>
    <row r="61" spans="1:97" ht="66" customHeight="1" x14ac:dyDescent="0.25">
      <c r="A61" s="38" t="s">
        <v>85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9">
        <v>9.1999999999999993</v>
      </c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>
        <f>BW62/BW63*100</f>
        <v>7.2894847094362181</v>
      </c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</row>
    <row r="62" spans="1:97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 t="s">
        <v>86</v>
      </c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9">
        <v>100331</v>
      </c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>
        <v>51181.07</v>
      </c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</row>
    <row r="63" spans="1:97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 t="s">
        <v>87</v>
      </c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9">
        <v>1092254</v>
      </c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>
        <v>702121.92</v>
      </c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</row>
    <row r="64" spans="1:97" ht="48.7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 t="s">
        <v>97</v>
      </c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43">
        <v>0.20880000000000001</v>
      </c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39">
        <f>BW66/BW68*1000</f>
        <v>0.23577825710962894</v>
      </c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</row>
    <row r="65" spans="1:97" ht="48.75" customHeight="1" x14ac:dyDescent="0.25">
      <c r="A65" s="38" t="s">
        <v>88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43">
        <v>0.31290000000000001</v>
      </c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39">
        <f>BW67/BW74*1000</f>
        <v>0.31523591603008644</v>
      </c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</row>
    <row r="66" spans="1:97" ht="33.7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 t="s">
        <v>89</v>
      </c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9">
        <v>25.963000000000001</v>
      </c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>
        <v>23.72</v>
      </c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</row>
    <row r="67" spans="1:97" ht="34.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 t="s">
        <v>90</v>
      </c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9">
        <v>38.914000000000001</v>
      </c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>
        <v>26.864719999999998</v>
      </c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</row>
    <row r="68" spans="1:97" ht="47.2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 t="s">
        <v>91</v>
      </c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44">
        <v>124352.4</v>
      </c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6"/>
      <c r="BW68" s="47">
        <v>100603</v>
      </c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</row>
    <row r="69" spans="1:97" ht="34.5" customHeight="1" x14ac:dyDescent="0.25">
      <c r="A69" s="38" t="s">
        <v>92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9">
        <v>1.06</v>
      </c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>
        <f>BW70/BW71</f>
        <v>0.47487404728071309</v>
      </c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</row>
    <row r="70" spans="1:97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 t="s">
        <v>93</v>
      </c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9">
        <v>823</v>
      </c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>
        <v>367.6</v>
      </c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</row>
    <row r="71" spans="1:97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 t="s">
        <v>94</v>
      </c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9">
        <v>777.5</v>
      </c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>
        <v>774.1</v>
      </c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</row>
    <row r="72" spans="1:97" x14ac:dyDescent="0.25">
      <c r="A72" s="38" t="s">
        <v>95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9">
        <v>132.1</v>
      </c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>
        <f>BW74/BW73</f>
        <v>231.83079434167573</v>
      </c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</row>
    <row r="73" spans="1:97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 t="s">
        <v>93</v>
      </c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9">
        <v>823</v>
      </c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>
        <v>367.6</v>
      </c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</row>
    <row r="74" spans="1:97" ht="36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 t="s">
        <v>96</v>
      </c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40">
        <v>108700.9</v>
      </c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2"/>
      <c r="BW74" s="39">
        <v>85221</v>
      </c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</row>
    <row r="75" spans="1:97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</row>
    <row r="76" spans="1:97" s="4" customFormat="1" ht="16.5" x14ac:dyDescent="0.25">
      <c r="A76" s="55" t="s">
        <v>20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</row>
    <row r="78" spans="1:97" ht="96" customHeight="1" x14ac:dyDescent="0.25">
      <c r="A78" s="58" t="s">
        <v>21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 t="s">
        <v>22</v>
      </c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9" t="s">
        <v>23</v>
      </c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8" t="s">
        <v>24</v>
      </c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</row>
    <row r="79" spans="1:97" ht="15.75" customHeight="1" x14ac:dyDescent="0.25">
      <c r="A79" s="14" t="s">
        <v>67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6"/>
      <c r="W79" s="17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9"/>
      <c r="AW79" s="89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1"/>
      <c r="BW79" s="17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9"/>
    </row>
    <row r="80" spans="1:97" ht="33.75" customHeight="1" x14ac:dyDescent="0.25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6"/>
      <c r="W80" s="17" t="s">
        <v>98</v>
      </c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9"/>
      <c r="AW80" s="52">
        <v>6050.9822899999999</v>
      </c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4"/>
      <c r="BW80" s="23" t="s">
        <v>77</v>
      </c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5"/>
    </row>
    <row r="81" spans="1:97" ht="79.5" customHeight="1" x14ac:dyDescent="0.25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6"/>
      <c r="W81" s="17" t="s">
        <v>99</v>
      </c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9"/>
      <c r="AW81" s="20">
        <v>84.374539999999996</v>
      </c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2"/>
      <c r="BW81" s="23" t="s">
        <v>77</v>
      </c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5"/>
    </row>
    <row r="82" spans="1:97" ht="45.75" customHeight="1" x14ac:dyDescent="0.25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6"/>
      <c r="W82" s="17" t="s">
        <v>100</v>
      </c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9"/>
      <c r="AW82" s="20">
        <v>4200.6010900000001</v>
      </c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2"/>
      <c r="BW82" s="23" t="s">
        <v>77</v>
      </c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5"/>
    </row>
    <row r="83" spans="1:97" ht="45.75" customHeight="1" x14ac:dyDescent="0.2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6"/>
      <c r="W83" s="17" t="s">
        <v>276</v>
      </c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9"/>
      <c r="AW83" s="20">
        <f>3952.95424*0.35</f>
        <v>1383.5339839999999</v>
      </c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2"/>
      <c r="BW83" s="23" t="s">
        <v>77</v>
      </c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5"/>
    </row>
    <row r="84" spans="1:97" ht="33.75" customHeight="1" x14ac:dyDescent="0.2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6"/>
      <c r="W84" s="17" t="s">
        <v>101</v>
      </c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9"/>
      <c r="AW84" s="20">
        <v>1469.1</v>
      </c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2"/>
      <c r="BW84" s="23" t="s">
        <v>77</v>
      </c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5"/>
    </row>
    <row r="85" spans="1:97" ht="31.5" customHeight="1" x14ac:dyDescent="0.25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6"/>
      <c r="W85" s="17" t="s">
        <v>102</v>
      </c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9"/>
      <c r="AW85" s="20">
        <v>509</v>
      </c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2"/>
      <c r="BW85" s="23" t="s">
        <v>77</v>
      </c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5"/>
    </row>
    <row r="86" spans="1:97" ht="33.75" customHeight="1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6"/>
      <c r="W86" s="17" t="s">
        <v>103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9"/>
      <c r="AW86" s="20">
        <v>1845</v>
      </c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2"/>
      <c r="BW86" s="23" t="s">
        <v>77</v>
      </c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5"/>
    </row>
    <row r="87" spans="1:97" ht="30.75" customHeight="1" x14ac:dyDescent="0.25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6"/>
      <c r="W87" s="17" t="s">
        <v>104</v>
      </c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9"/>
      <c r="AW87" s="20">
        <v>1244</v>
      </c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2"/>
      <c r="BW87" s="23" t="s">
        <v>77</v>
      </c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5"/>
    </row>
    <row r="88" spans="1:97" ht="35.25" customHeight="1" x14ac:dyDescent="0.25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6"/>
      <c r="W88" s="17" t="s">
        <v>105</v>
      </c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9"/>
      <c r="AW88" s="20">
        <v>10093</v>
      </c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2"/>
      <c r="BW88" s="23" t="s">
        <v>77</v>
      </c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5"/>
    </row>
    <row r="89" spans="1:97" ht="35.25" customHeight="1" x14ac:dyDescent="0.25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6"/>
      <c r="W89" s="17" t="s">
        <v>274</v>
      </c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9"/>
      <c r="AW89" s="20">
        <v>676</v>
      </c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2"/>
      <c r="BW89" s="23" t="s">
        <v>77</v>
      </c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5"/>
    </row>
    <row r="90" spans="1:97" ht="15.75" customHeight="1" x14ac:dyDescent="0.25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6"/>
      <c r="W90" s="17" t="s">
        <v>68</v>
      </c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9"/>
      <c r="AW90" s="20">
        <v>27555.59</v>
      </c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2"/>
      <c r="BW90" s="23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5"/>
    </row>
    <row r="91" spans="1:97" ht="15.75" customHeight="1" x14ac:dyDescent="0.25">
      <c r="A91" s="14" t="s">
        <v>69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6"/>
      <c r="W91" s="17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9"/>
      <c r="AW91" s="20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2"/>
      <c r="BW91" s="23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5"/>
    </row>
    <row r="92" spans="1:97" s="9" customFormat="1" ht="35.25" customHeight="1" x14ac:dyDescent="0.2">
      <c r="A92" s="26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8"/>
      <c r="W92" s="35" t="s">
        <v>106</v>
      </c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7"/>
      <c r="AW92" s="32">
        <v>84.405199999999994</v>
      </c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4"/>
      <c r="BW92" s="23" t="s">
        <v>77</v>
      </c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5"/>
    </row>
    <row r="93" spans="1:97" s="9" customFormat="1" ht="55.5" customHeight="1" x14ac:dyDescent="0.2">
      <c r="A93" s="26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8"/>
      <c r="W93" s="35" t="s">
        <v>107</v>
      </c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7"/>
      <c r="AW93" s="32">
        <f>593.22034*0.35</f>
        <v>207.62711899999996</v>
      </c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4"/>
      <c r="BW93" s="23" t="s">
        <v>77</v>
      </c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5"/>
    </row>
    <row r="94" spans="1:97" s="9" customFormat="1" ht="36" customHeight="1" x14ac:dyDescent="0.2">
      <c r="A94" s="26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8"/>
      <c r="W94" s="35" t="s">
        <v>108</v>
      </c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7"/>
      <c r="AW94" s="32">
        <v>422.88135999999997</v>
      </c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4"/>
      <c r="BW94" s="23" t="s">
        <v>77</v>
      </c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5"/>
    </row>
    <row r="95" spans="1:97" s="9" customFormat="1" ht="61.5" customHeight="1" x14ac:dyDescent="0.2">
      <c r="A95" s="26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8"/>
      <c r="W95" s="35" t="s">
        <v>109</v>
      </c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7"/>
      <c r="AW95" s="32">
        <v>79.9161</v>
      </c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4"/>
      <c r="BW95" s="23" t="s">
        <v>77</v>
      </c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5"/>
    </row>
    <row r="96" spans="1:97" s="9" customFormat="1" ht="36" customHeight="1" x14ac:dyDescent="0.2">
      <c r="A96" s="26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8"/>
      <c r="W96" s="35" t="s">
        <v>110</v>
      </c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7"/>
      <c r="AW96" s="32">
        <v>1745.7627199999999</v>
      </c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4"/>
      <c r="BW96" s="23" t="s">
        <v>77</v>
      </c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5"/>
    </row>
    <row r="97" spans="1:97" s="9" customFormat="1" ht="51" customHeight="1" x14ac:dyDescent="0.2">
      <c r="A97" s="26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8"/>
      <c r="W97" s="35" t="s">
        <v>111</v>
      </c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7"/>
      <c r="AW97" s="32">
        <v>360</v>
      </c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4"/>
      <c r="BW97" s="23" t="s">
        <v>77</v>
      </c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5"/>
    </row>
    <row r="98" spans="1:97" s="9" customFormat="1" ht="49.5" customHeight="1" x14ac:dyDescent="0.2">
      <c r="A98" s="26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8"/>
      <c r="W98" s="35" t="s">
        <v>112</v>
      </c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7"/>
      <c r="AW98" s="32">
        <v>1050.84746</v>
      </c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4"/>
      <c r="BW98" s="23" t="s">
        <v>77</v>
      </c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5"/>
    </row>
    <row r="99" spans="1:97" s="9" customFormat="1" ht="48.75" customHeight="1" x14ac:dyDescent="0.2">
      <c r="A99" s="26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8"/>
      <c r="W99" s="35" t="s">
        <v>113</v>
      </c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7"/>
      <c r="AW99" s="32">
        <v>26.913679999999999</v>
      </c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4"/>
      <c r="BW99" s="23" t="s">
        <v>77</v>
      </c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5"/>
    </row>
    <row r="100" spans="1:97" s="9" customFormat="1" ht="46.5" customHeight="1" x14ac:dyDescent="0.2">
      <c r="A100" s="26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8"/>
      <c r="W100" s="35" t="s">
        <v>114</v>
      </c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7"/>
      <c r="AW100" s="32">
        <v>115.89585</v>
      </c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4"/>
      <c r="BW100" s="23" t="s">
        <v>77</v>
      </c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5"/>
    </row>
    <row r="101" spans="1:97" s="9" customFormat="1" ht="46.5" customHeight="1" x14ac:dyDescent="0.2">
      <c r="A101" s="26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8"/>
      <c r="W101" s="35" t="s">
        <v>115</v>
      </c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7"/>
      <c r="AW101" s="32">
        <v>7154.3997099999997</v>
      </c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4"/>
      <c r="BW101" s="23" t="s">
        <v>77</v>
      </c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5"/>
    </row>
    <row r="102" spans="1:97" s="9" customFormat="1" ht="31.5" customHeight="1" x14ac:dyDescent="0.2">
      <c r="A102" s="26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8"/>
      <c r="W102" s="35" t="s">
        <v>72</v>
      </c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7"/>
      <c r="AW102" s="32">
        <v>59.322029999999998</v>
      </c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4"/>
      <c r="BW102" s="23" t="s">
        <v>77</v>
      </c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5"/>
    </row>
    <row r="103" spans="1:97" s="9" customFormat="1" ht="31.5" customHeight="1" x14ac:dyDescent="0.2">
      <c r="A103" s="26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8"/>
      <c r="W103" s="35" t="s">
        <v>116</v>
      </c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7"/>
      <c r="AW103" s="32">
        <v>545.11635999999999</v>
      </c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4"/>
      <c r="BW103" s="23" t="s">
        <v>77</v>
      </c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5"/>
    </row>
    <row r="104" spans="1:97" s="9" customFormat="1" ht="46.5" customHeight="1" x14ac:dyDescent="0.2">
      <c r="A104" s="26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8"/>
      <c r="W104" s="35" t="s">
        <v>117</v>
      </c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7"/>
      <c r="AW104" s="32">
        <v>10964.63373</v>
      </c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4"/>
      <c r="BW104" s="23" t="s">
        <v>77</v>
      </c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5"/>
    </row>
    <row r="105" spans="1:97" s="9" customFormat="1" ht="30" customHeight="1" x14ac:dyDescent="0.2">
      <c r="A105" s="26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8"/>
      <c r="W105" s="35" t="s">
        <v>275</v>
      </c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7"/>
      <c r="AW105" s="32">
        <v>30.77618</v>
      </c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4"/>
      <c r="BW105" s="23" t="s">
        <v>77</v>
      </c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5"/>
    </row>
    <row r="106" spans="1:97" s="9" customFormat="1" ht="30.75" customHeight="1" x14ac:dyDescent="0.2">
      <c r="A106" s="26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8"/>
      <c r="W106" s="35" t="s">
        <v>118</v>
      </c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7"/>
      <c r="AW106" s="32">
        <v>77.385509999999996</v>
      </c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4"/>
      <c r="BW106" s="23" t="s">
        <v>77</v>
      </c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5"/>
    </row>
    <row r="107" spans="1:97" s="9" customFormat="1" ht="22.5" customHeight="1" x14ac:dyDescent="0.2">
      <c r="A107" s="26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8"/>
      <c r="W107" s="35" t="s">
        <v>119</v>
      </c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7"/>
      <c r="AW107" s="32">
        <v>68.146249999999995</v>
      </c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4"/>
      <c r="BW107" s="23" t="s">
        <v>77</v>
      </c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5"/>
    </row>
    <row r="108" spans="1:97" s="9" customFormat="1" ht="22.5" customHeight="1" x14ac:dyDescent="0.2">
      <c r="A108" s="26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8"/>
      <c r="W108" s="35" t="s">
        <v>120</v>
      </c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7"/>
      <c r="AW108" s="32">
        <v>65.717500000000001</v>
      </c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4"/>
      <c r="BW108" s="23" t="s">
        <v>77</v>
      </c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5"/>
    </row>
    <row r="109" spans="1:97" s="9" customFormat="1" ht="22.5" customHeight="1" x14ac:dyDescent="0.2">
      <c r="A109" s="26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8"/>
      <c r="W109" s="35" t="s">
        <v>121</v>
      </c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7"/>
      <c r="AW109" s="32">
        <v>80.908429999999996</v>
      </c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4"/>
      <c r="BW109" s="23" t="s">
        <v>77</v>
      </c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5"/>
    </row>
    <row r="110" spans="1:97" s="9" customFormat="1" ht="36" customHeight="1" x14ac:dyDescent="0.2">
      <c r="A110" s="26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8"/>
      <c r="W110" s="35" t="s">
        <v>122</v>
      </c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7"/>
      <c r="AW110" s="32">
        <v>453.50119000000001</v>
      </c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4"/>
      <c r="BW110" s="23" t="s">
        <v>77</v>
      </c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5"/>
    </row>
    <row r="111" spans="1:97" s="9" customFormat="1" ht="36" customHeight="1" x14ac:dyDescent="0.2">
      <c r="A111" s="26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8"/>
      <c r="W111" s="35" t="s">
        <v>123</v>
      </c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7"/>
      <c r="AW111" s="32">
        <f>43794</f>
        <v>43794</v>
      </c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4"/>
      <c r="BW111" s="23" t="s">
        <v>77</v>
      </c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5"/>
    </row>
    <row r="112" spans="1:97" s="9" customFormat="1" ht="15.75" customHeight="1" x14ac:dyDescent="0.2">
      <c r="A112" s="26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8"/>
      <c r="W112" s="35" t="s">
        <v>70</v>
      </c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7"/>
      <c r="AW112" s="32">
        <v>67388.160000000003</v>
      </c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4"/>
      <c r="BW112" s="23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5"/>
    </row>
    <row r="113" spans="1:97" s="9" customFormat="1" ht="15" customHeight="1" x14ac:dyDescent="0.2">
      <c r="A113" s="26" t="s">
        <v>71</v>
      </c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8"/>
      <c r="W113" s="35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7"/>
      <c r="AW113" s="32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4"/>
      <c r="BW113" s="23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5"/>
    </row>
    <row r="114" spans="1:97" s="9" customFormat="1" ht="50.25" customHeight="1" x14ac:dyDescent="0.2">
      <c r="A114" s="26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8"/>
      <c r="W114" s="35" t="s">
        <v>111</v>
      </c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7"/>
      <c r="AW114" s="32">
        <v>4058.5</v>
      </c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4"/>
      <c r="BW114" s="23" t="s">
        <v>77</v>
      </c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5"/>
    </row>
    <row r="115" spans="1:97" s="9" customFormat="1" ht="57.75" customHeight="1" x14ac:dyDescent="0.2">
      <c r="A115" s="26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8"/>
      <c r="W115" s="35" t="s">
        <v>115</v>
      </c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7"/>
      <c r="AW115" s="32">
        <v>8649.9500000000007</v>
      </c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4"/>
      <c r="BW115" s="23" t="s">
        <v>77</v>
      </c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5"/>
    </row>
    <row r="116" spans="1:97" s="9" customFormat="1" ht="37.5" customHeight="1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8"/>
      <c r="W116" s="35" t="s">
        <v>72</v>
      </c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7"/>
      <c r="AW116" s="32">
        <v>4877.9799999999996</v>
      </c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4"/>
      <c r="BW116" s="23" t="s">
        <v>77</v>
      </c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5"/>
    </row>
    <row r="117" spans="1:97" s="9" customFormat="1" ht="51.75" customHeight="1" x14ac:dyDescent="0.2">
      <c r="A117" s="26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8"/>
      <c r="W117" s="35" t="s">
        <v>124</v>
      </c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7"/>
      <c r="AW117" s="32">
        <v>3907.7</v>
      </c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4"/>
      <c r="BW117" s="23" t="s">
        <v>77</v>
      </c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5"/>
    </row>
    <row r="118" spans="1:97" s="9" customFormat="1" ht="37.5" customHeight="1" x14ac:dyDescent="0.2">
      <c r="A118" s="26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8"/>
      <c r="W118" s="35" t="s">
        <v>125</v>
      </c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7"/>
      <c r="AW118" s="32">
        <f>658.20871*0.35</f>
        <v>230.37304849999998</v>
      </c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4"/>
      <c r="BW118" s="23" t="s">
        <v>77</v>
      </c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5"/>
    </row>
    <row r="119" spans="1:97" s="9" customFormat="1" ht="30.75" customHeight="1" x14ac:dyDescent="0.2">
      <c r="A119" s="26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8"/>
      <c r="W119" s="35" t="s">
        <v>126</v>
      </c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7"/>
      <c r="AW119" s="32">
        <v>58.210999999999999</v>
      </c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4"/>
      <c r="BW119" s="23" t="s">
        <v>77</v>
      </c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5"/>
    </row>
    <row r="120" spans="1:97" s="9" customFormat="1" ht="39" customHeight="1" x14ac:dyDescent="0.2">
      <c r="A120" s="26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8"/>
      <c r="W120" s="35" t="s">
        <v>127</v>
      </c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7"/>
      <c r="AW120" s="32">
        <v>68.55</v>
      </c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4"/>
      <c r="BW120" s="23" t="s">
        <v>77</v>
      </c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5"/>
    </row>
    <row r="121" spans="1:97" s="9" customFormat="1" ht="39" customHeight="1" x14ac:dyDescent="0.2">
      <c r="A121" s="26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8"/>
      <c r="W121" s="35" t="s">
        <v>128</v>
      </c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7"/>
      <c r="AW121" s="32">
        <v>1949.15255</v>
      </c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4"/>
      <c r="BW121" s="23" t="s">
        <v>77</v>
      </c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5"/>
    </row>
    <row r="122" spans="1:97" s="9" customFormat="1" ht="34.5" customHeight="1" x14ac:dyDescent="0.2">
      <c r="A122" s="26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8"/>
      <c r="W122" s="35" t="s">
        <v>129</v>
      </c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7"/>
      <c r="AW122" s="32">
        <v>43.082000000000001</v>
      </c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4"/>
      <c r="BW122" s="23" t="s">
        <v>77</v>
      </c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5"/>
    </row>
    <row r="123" spans="1:97" s="9" customFormat="1" ht="39" customHeight="1" x14ac:dyDescent="0.2">
      <c r="A123" s="26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8"/>
      <c r="W123" s="35" t="s">
        <v>130</v>
      </c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7"/>
      <c r="AW123" s="32">
        <v>81.58</v>
      </c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4"/>
      <c r="BW123" s="23" t="s">
        <v>77</v>
      </c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5"/>
    </row>
    <row r="124" spans="1:97" s="9" customFormat="1" ht="37.5" customHeight="1" x14ac:dyDescent="0.2">
      <c r="A124" s="26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8"/>
      <c r="W124" s="35" t="s">
        <v>181</v>
      </c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7"/>
      <c r="AW124" s="32">
        <v>40.43</v>
      </c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4"/>
      <c r="BW124" s="23" t="s">
        <v>77</v>
      </c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5"/>
    </row>
    <row r="125" spans="1:97" s="9" customFormat="1" ht="39" customHeight="1" x14ac:dyDescent="0.2">
      <c r="A125" s="26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8"/>
      <c r="W125" s="35" t="s">
        <v>131</v>
      </c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7"/>
      <c r="AW125" s="32">
        <v>102.26043</v>
      </c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4"/>
      <c r="BW125" s="23" t="s">
        <v>77</v>
      </c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5"/>
    </row>
    <row r="126" spans="1:97" s="9" customFormat="1" ht="39" customHeight="1" x14ac:dyDescent="0.2">
      <c r="A126" s="26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8"/>
      <c r="W126" s="35" t="s">
        <v>132</v>
      </c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7"/>
      <c r="AW126" s="32">
        <v>143.32</v>
      </c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4"/>
      <c r="BW126" s="23" t="s">
        <v>77</v>
      </c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5"/>
    </row>
    <row r="127" spans="1:97" s="9" customFormat="1" ht="39" customHeight="1" x14ac:dyDescent="0.2">
      <c r="A127" s="26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8"/>
      <c r="W127" s="35" t="s">
        <v>133</v>
      </c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7"/>
      <c r="AW127" s="32">
        <v>82.893289999999993</v>
      </c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4"/>
      <c r="BW127" s="23" t="s">
        <v>77</v>
      </c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5"/>
    </row>
    <row r="128" spans="1:97" s="9" customFormat="1" ht="39" customHeight="1" x14ac:dyDescent="0.2">
      <c r="A128" s="26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8"/>
      <c r="W128" s="35" t="s">
        <v>134</v>
      </c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7"/>
      <c r="AW128" s="32">
        <v>73.8</v>
      </c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4"/>
      <c r="BW128" s="23" t="s">
        <v>77</v>
      </c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5"/>
    </row>
    <row r="129" spans="1:97" s="9" customFormat="1" ht="39" customHeight="1" x14ac:dyDescent="0.2">
      <c r="A129" s="2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8"/>
      <c r="W129" s="35" t="s">
        <v>135</v>
      </c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7"/>
      <c r="AW129" s="32">
        <v>73.08</v>
      </c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4"/>
      <c r="BW129" s="23" t="s">
        <v>77</v>
      </c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5"/>
    </row>
    <row r="130" spans="1:97" s="9" customFormat="1" ht="39" customHeight="1" x14ac:dyDescent="0.2">
      <c r="A130" s="26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8"/>
      <c r="W130" s="35" t="s">
        <v>136</v>
      </c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7"/>
      <c r="AW130" s="32">
        <v>80.964839999999995</v>
      </c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4"/>
      <c r="BW130" s="23" t="s">
        <v>77</v>
      </c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5"/>
    </row>
    <row r="131" spans="1:97" s="9" customFormat="1" ht="72" customHeight="1" x14ac:dyDescent="0.2">
      <c r="A131" s="26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8"/>
      <c r="W131" s="35" t="s">
        <v>137</v>
      </c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7"/>
      <c r="AW131" s="32">
        <f>84.6678*0.35</f>
        <v>29.633729999999996</v>
      </c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4"/>
      <c r="BW131" s="23" t="s">
        <v>77</v>
      </c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5"/>
    </row>
    <row r="132" spans="1:97" s="9" customFormat="1" ht="39" customHeight="1" x14ac:dyDescent="0.2">
      <c r="A132" s="26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8"/>
      <c r="W132" s="35" t="s">
        <v>138</v>
      </c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7"/>
      <c r="AW132" s="32">
        <v>1048.6983</v>
      </c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4"/>
      <c r="BW132" s="23" t="s">
        <v>77</v>
      </c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5"/>
    </row>
    <row r="133" spans="1:97" s="9" customFormat="1" ht="39.75" customHeight="1" x14ac:dyDescent="0.2">
      <c r="A133" s="26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8"/>
      <c r="W133" s="35" t="s">
        <v>139</v>
      </c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7"/>
      <c r="AW133" s="32">
        <v>1877.7399700000001</v>
      </c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4"/>
      <c r="BW133" s="23" t="s">
        <v>77</v>
      </c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5"/>
    </row>
    <row r="134" spans="1:97" s="9" customFormat="1" ht="38.25" customHeight="1" x14ac:dyDescent="0.2">
      <c r="A134" s="26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8"/>
      <c r="W134" s="35" t="s">
        <v>182</v>
      </c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7"/>
      <c r="AW134" s="32">
        <f>481.41014*0.35</f>
        <v>168.493549</v>
      </c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4"/>
      <c r="BW134" s="23" t="s">
        <v>77</v>
      </c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5"/>
    </row>
    <row r="135" spans="1:97" s="9" customFormat="1" ht="39.75" customHeight="1" x14ac:dyDescent="0.2">
      <c r="A135" s="26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8"/>
      <c r="W135" s="35" t="s">
        <v>140</v>
      </c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7"/>
      <c r="AW135" s="32">
        <f>82.62712*0.35</f>
        <v>28.919491999999998</v>
      </c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4"/>
      <c r="BW135" s="23" t="s">
        <v>77</v>
      </c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5"/>
    </row>
    <row r="136" spans="1:97" s="9" customFormat="1" ht="34.5" customHeight="1" x14ac:dyDescent="0.2">
      <c r="A136" s="26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8"/>
      <c r="W136" s="35" t="s">
        <v>141</v>
      </c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7"/>
      <c r="AW136" s="32">
        <f>84.484*0.35</f>
        <v>29.569399999999995</v>
      </c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4"/>
      <c r="BW136" s="23" t="s">
        <v>77</v>
      </c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5"/>
    </row>
    <row r="137" spans="1:97" s="9" customFormat="1" ht="50.25" customHeight="1" x14ac:dyDescent="0.2">
      <c r="A137" s="26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8"/>
      <c r="W137" s="35" t="s">
        <v>142</v>
      </c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7"/>
      <c r="AW137" s="32">
        <f>2113.97531*0.35</f>
        <v>739.89135849999991</v>
      </c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4"/>
      <c r="BW137" s="23" t="s">
        <v>77</v>
      </c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5"/>
    </row>
    <row r="138" spans="1:97" s="9" customFormat="1" ht="34.5" customHeight="1" x14ac:dyDescent="0.2">
      <c r="A138" s="26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8"/>
      <c r="W138" s="35" t="s">
        <v>143</v>
      </c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7"/>
      <c r="AW138" s="32">
        <v>461.94</v>
      </c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4"/>
      <c r="BW138" s="23" t="s">
        <v>77</v>
      </c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5"/>
    </row>
    <row r="139" spans="1:97" s="9" customFormat="1" ht="39" customHeight="1" x14ac:dyDescent="0.2">
      <c r="A139" s="26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8"/>
      <c r="W139" s="35" t="s">
        <v>144</v>
      </c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7"/>
      <c r="AW139" s="32">
        <v>115.7</v>
      </c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4"/>
      <c r="BW139" s="23" t="s">
        <v>77</v>
      </c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5"/>
    </row>
    <row r="140" spans="1:97" s="9" customFormat="1" ht="39" customHeight="1" x14ac:dyDescent="0.2">
      <c r="A140" s="26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8"/>
      <c r="W140" s="35" t="s">
        <v>145</v>
      </c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7"/>
      <c r="AW140" s="32">
        <v>75.319999999999993</v>
      </c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4"/>
      <c r="BW140" s="23" t="s">
        <v>77</v>
      </c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5"/>
    </row>
    <row r="141" spans="1:97" s="9" customFormat="1" ht="39" customHeight="1" x14ac:dyDescent="0.2">
      <c r="A141" s="26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8"/>
      <c r="W141" s="35" t="s">
        <v>146</v>
      </c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7"/>
      <c r="AW141" s="32">
        <v>55.433</v>
      </c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4"/>
      <c r="BW141" s="23" t="s">
        <v>77</v>
      </c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5"/>
    </row>
    <row r="142" spans="1:97" s="9" customFormat="1" ht="34.5" customHeight="1" x14ac:dyDescent="0.2">
      <c r="A142" s="26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8"/>
      <c r="W142" s="35" t="s">
        <v>147</v>
      </c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7"/>
      <c r="AW142" s="32">
        <v>546.95000000000005</v>
      </c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4"/>
      <c r="BW142" s="23" t="s">
        <v>77</v>
      </c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5"/>
    </row>
    <row r="143" spans="1:97" s="9" customFormat="1" ht="36" customHeight="1" x14ac:dyDescent="0.2">
      <c r="A143" s="26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8"/>
      <c r="W143" s="35" t="s">
        <v>148</v>
      </c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7"/>
      <c r="AW143" s="32">
        <v>98.011129999999994</v>
      </c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4"/>
      <c r="BW143" s="23" t="s">
        <v>77</v>
      </c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5"/>
    </row>
    <row r="144" spans="1:97" s="9" customFormat="1" ht="34.5" customHeight="1" x14ac:dyDescent="0.2">
      <c r="A144" s="26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8"/>
      <c r="W144" s="35" t="s">
        <v>149</v>
      </c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7"/>
      <c r="AW144" s="32">
        <v>84.74</v>
      </c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4"/>
      <c r="BW144" s="23" t="s">
        <v>77</v>
      </c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5"/>
    </row>
    <row r="145" spans="1:97" s="9" customFormat="1" ht="33" customHeight="1" x14ac:dyDescent="0.2">
      <c r="A145" s="26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8"/>
      <c r="W145" s="35" t="s">
        <v>183</v>
      </c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7"/>
      <c r="AW145" s="32">
        <v>65.200879999999998</v>
      </c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4"/>
      <c r="BW145" s="23" t="s">
        <v>77</v>
      </c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5"/>
    </row>
    <row r="146" spans="1:97" s="9" customFormat="1" ht="33" customHeight="1" x14ac:dyDescent="0.2">
      <c r="A146" s="26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8"/>
      <c r="W146" s="35" t="s">
        <v>150</v>
      </c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7"/>
      <c r="AW146" s="32">
        <v>83.123000000000005</v>
      </c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4"/>
      <c r="BW146" s="23" t="s">
        <v>77</v>
      </c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5"/>
    </row>
    <row r="147" spans="1:97" s="9" customFormat="1" ht="34.5" customHeight="1" x14ac:dyDescent="0.2">
      <c r="A147" s="26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8"/>
      <c r="W147" s="35" t="s">
        <v>151</v>
      </c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7"/>
      <c r="AW147" s="32">
        <v>83.123000000000005</v>
      </c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4"/>
      <c r="BW147" s="23" t="s">
        <v>77</v>
      </c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5"/>
    </row>
    <row r="148" spans="1:97" s="9" customFormat="1" ht="39" customHeight="1" x14ac:dyDescent="0.2">
      <c r="A148" s="26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8"/>
      <c r="W148" s="35" t="s">
        <v>152</v>
      </c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7"/>
      <c r="AW148" s="32">
        <v>83.123000000000005</v>
      </c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4"/>
      <c r="BW148" s="23" t="s">
        <v>77</v>
      </c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5"/>
    </row>
    <row r="149" spans="1:97" s="9" customFormat="1" ht="39" customHeight="1" x14ac:dyDescent="0.2">
      <c r="A149" s="26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8"/>
      <c r="W149" s="35" t="s">
        <v>153</v>
      </c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7"/>
      <c r="AW149" s="32">
        <v>213.07</v>
      </c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4"/>
      <c r="BW149" s="23" t="s">
        <v>77</v>
      </c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5"/>
    </row>
    <row r="150" spans="1:97" s="9" customFormat="1" ht="39" customHeight="1" x14ac:dyDescent="0.2">
      <c r="A150" s="26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8"/>
      <c r="W150" s="35" t="s">
        <v>154</v>
      </c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7"/>
      <c r="AW150" s="32">
        <v>13.56</v>
      </c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4"/>
      <c r="BW150" s="23" t="s">
        <v>77</v>
      </c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5"/>
    </row>
    <row r="151" spans="1:97" s="9" customFormat="1" ht="39" customHeight="1" x14ac:dyDescent="0.2">
      <c r="A151" s="26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8"/>
      <c r="W151" s="35" t="s">
        <v>155</v>
      </c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7"/>
      <c r="AW151" s="32">
        <v>442.83028999999999</v>
      </c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4"/>
      <c r="BW151" s="23" t="s">
        <v>77</v>
      </c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5"/>
    </row>
    <row r="152" spans="1:97" s="9" customFormat="1" ht="39" customHeight="1" x14ac:dyDescent="0.2">
      <c r="A152" s="26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8"/>
      <c r="W152" s="35" t="s">
        <v>156</v>
      </c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7"/>
      <c r="AW152" s="32">
        <v>211.86440999999999</v>
      </c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4"/>
      <c r="BW152" s="23" t="s">
        <v>77</v>
      </c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5"/>
    </row>
    <row r="153" spans="1:97" s="9" customFormat="1" ht="39" customHeight="1" x14ac:dyDescent="0.2">
      <c r="A153" s="26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8"/>
      <c r="W153" s="35" t="s">
        <v>157</v>
      </c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7"/>
      <c r="AW153" s="32">
        <v>37.59789</v>
      </c>
      <c r="AX153" s="33">
        <v>37597.89</v>
      </c>
      <c r="AY153" s="33">
        <v>37597.89</v>
      </c>
      <c r="AZ153" s="33">
        <v>37597.89</v>
      </c>
      <c r="BA153" s="33">
        <v>37597.89</v>
      </c>
      <c r="BB153" s="33">
        <v>37597.89</v>
      </c>
      <c r="BC153" s="33">
        <v>37597.89</v>
      </c>
      <c r="BD153" s="33">
        <v>37597.89</v>
      </c>
      <c r="BE153" s="33">
        <v>37597.89</v>
      </c>
      <c r="BF153" s="33">
        <v>37597.89</v>
      </c>
      <c r="BG153" s="33">
        <v>37597.89</v>
      </c>
      <c r="BH153" s="33">
        <v>37597.89</v>
      </c>
      <c r="BI153" s="33">
        <v>37597.89</v>
      </c>
      <c r="BJ153" s="33">
        <v>37597.89</v>
      </c>
      <c r="BK153" s="33">
        <v>37597.89</v>
      </c>
      <c r="BL153" s="33">
        <v>37597.89</v>
      </c>
      <c r="BM153" s="33">
        <v>37597.89</v>
      </c>
      <c r="BN153" s="33">
        <v>37597.89</v>
      </c>
      <c r="BO153" s="33">
        <v>37597.89</v>
      </c>
      <c r="BP153" s="33">
        <v>37597.89</v>
      </c>
      <c r="BQ153" s="33">
        <v>37597.89</v>
      </c>
      <c r="BR153" s="33">
        <v>37597.89</v>
      </c>
      <c r="BS153" s="33">
        <v>37597.89</v>
      </c>
      <c r="BT153" s="33">
        <v>37597.89</v>
      </c>
      <c r="BU153" s="33">
        <v>37597.89</v>
      </c>
      <c r="BV153" s="34">
        <v>37597.89</v>
      </c>
      <c r="BW153" s="23" t="s">
        <v>77</v>
      </c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5"/>
    </row>
    <row r="154" spans="1:97" s="9" customFormat="1" ht="39" customHeight="1" x14ac:dyDescent="0.2">
      <c r="A154" s="26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8"/>
      <c r="W154" s="35" t="s">
        <v>158</v>
      </c>
      <c r="X154" s="36" t="s">
        <v>158</v>
      </c>
      <c r="Y154" s="36" t="s">
        <v>158</v>
      </c>
      <c r="Z154" s="36" t="s">
        <v>158</v>
      </c>
      <c r="AA154" s="36" t="s">
        <v>158</v>
      </c>
      <c r="AB154" s="36" t="s">
        <v>158</v>
      </c>
      <c r="AC154" s="36" t="s">
        <v>158</v>
      </c>
      <c r="AD154" s="36" t="s">
        <v>158</v>
      </c>
      <c r="AE154" s="36" t="s">
        <v>158</v>
      </c>
      <c r="AF154" s="36" t="s">
        <v>158</v>
      </c>
      <c r="AG154" s="36" t="s">
        <v>158</v>
      </c>
      <c r="AH154" s="36" t="s">
        <v>158</v>
      </c>
      <c r="AI154" s="36" t="s">
        <v>158</v>
      </c>
      <c r="AJ154" s="36" t="s">
        <v>158</v>
      </c>
      <c r="AK154" s="36" t="s">
        <v>158</v>
      </c>
      <c r="AL154" s="36" t="s">
        <v>158</v>
      </c>
      <c r="AM154" s="36" t="s">
        <v>158</v>
      </c>
      <c r="AN154" s="36" t="s">
        <v>158</v>
      </c>
      <c r="AO154" s="36" t="s">
        <v>158</v>
      </c>
      <c r="AP154" s="36" t="s">
        <v>158</v>
      </c>
      <c r="AQ154" s="36" t="s">
        <v>158</v>
      </c>
      <c r="AR154" s="36" t="s">
        <v>158</v>
      </c>
      <c r="AS154" s="36" t="s">
        <v>158</v>
      </c>
      <c r="AT154" s="36" t="s">
        <v>158</v>
      </c>
      <c r="AU154" s="36" t="s">
        <v>158</v>
      </c>
      <c r="AV154" s="37" t="s">
        <v>158</v>
      </c>
      <c r="AW154" s="32">
        <v>83.962000000000003</v>
      </c>
      <c r="AX154" s="33">
        <v>83962</v>
      </c>
      <c r="AY154" s="33">
        <v>83962</v>
      </c>
      <c r="AZ154" s="33">
        <v>83962</v>
      </c>
      <c r="BA154" s="33">
        <v>83962</v>
      </c>
      <c r="BB154" s="33">
        <v>83962</v>
      </c>
      <c r="BC154" s="33">
        <v>83962</v>
      </c>
      <c r="BD154" s="33">
        <v>83962</v>
      </c>
      <c r="BE154" s="33">
        <v>83962</v>
      </c>
      <c r="BF154" s="33">
        <v>83962</v>
      </c>
      <c r="BG154" s="33">
        <v>83962</v>
      </c>
      <c r="BH154" s="33">
        <v>83962</v>
      </c>
      <c r="BI154" s="33">
        <v>83962</v>
      </c>
      <c r="BJ154" s="33">
        <v>83962</v>
      </c>
      <c r="BK154" s="33">
        <v>83962</v>
      </c>
      <c r="BL154" s="33">
        <v>83962</v>
      </c>
      <c r="BM154" s="33">
        <v>83962</v>
      </c>
      <c r="BN154" s="33">
        <v>83962</v>
      </c>
      <c r="BO154" s="33">
        <v>83962</v>
      </c>
      <c r="BP154" s="33">
        <v>83962</v>
      </c>
      <c r="BQ154" s="33">
        <v>83962</v>
      </c>
      <c r="BR154" s="33">
        <v>83962</v>
      </c>
      <c r="BS154" s="33">
        <v>83962</v>
      </c>
      <c r="BT154" s="33">
        <v>83962</v>
      </c>
      <c r="BU154" s="33">
        <v>83962</v>
      </c>
      <c r="BV154" s="34">
        <v>83962</v>
      </c>
      <c r="BW154" s="23" t="s">
        <v>77</v>
      </c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5"/>
    </row>
    <row r="155" spans="1:97" s="9" customFormat="1" ht="39" customHeight="1" x14ac:dyDescent="0.2">
      <c r="A155" s="26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8"/>
      <c r="W155" s="35" t="s">
        <v>159</v>
      </c>
      <c r="X155" s="36" t="s">
        <v>159</v>
      </c>
      <c r="Y155" s="36" t="s">
        <v>159</v>
      </c>
      <c r="Z155" s="36" t="s">
        <v>159</v>
      </c>
      <c r="AA155" s="36" t="s">
        <v>159</v>
      </c>
      <c r="AB155" s="36" t="s">
        <v>159</v>
      </c>
      <c r="AC155" s="36" t="s">
        <v>159</v>
      </c>
      <c r="AD155" s="36" t="s">
        <v>159</v>
      </c>
      <c r="AE155" s="36" t="s">
        <v>159</v>
      </c>
      <c r="AF155" s="36" t="s">
        <v>159</v>
      </c>
      <c r="AG155" s="36" t="s">
        <v>159</v>
      </c>
      <c r="AH155" s="36" t="s">
        <v>159</v>
      </c>
      <c r="AI155" s="36" t="s">
        <v>159</v>
      </c>
      <c r="AJ155" s="36" t="s">
        <v>159</v>
      </c>
      <c r="AK155" s="36" t="s">
        <v>159</v>
      </c>
      <c r="AL155" s="36" t="s">
        <v>159</v>
      </c>
      <c r="AM155" s="36" t="s">
        <v>159</v>
      </c>
      <c r="AN155" s="36" t="s">
        <v>159</v>
      </c>
      <c r="AO155" s="36" t="s">
        <v>159</v>
      </c>
      <c r="AP155" s="36" t="s">
        <v>159</v>
      </c>
      <c r="AQ155" s="36" t="s">
        <v>159</v>
      </c>
      <c r="AR155" s="36" t="s">
        <v>159</v>
      </c>
      <c r="AS155" s="36" t="s">
        <v>159</v>
      </c>
      <c r="AT155" s="36" t="s">
        <v>159</v>
      </c>
      <c r="AU155" s="36" t="s">
        <v>159</v>
      </c>
      <c r="AV155" s="37" t="s">
        <v>159</v>
      </c>
      <c r="AW155" s="32">
        <v>75.700999999999993</v>
      </c>
      <c r="AX155" s="33">
        <v>75701</v>
      </c>
      <c r="AY155" s="33">
        <v>75701</v>
      </c>
      <c r="AZ155" s="33">
        <v>75701</v>
      </c>
      <c r="BA155" s="33">
        <v>75701</v>
      </c>
      <c r="BB155" s="33">
        <v>75701</v>
      </c>
      <c r="BC155" s="33">
        <v>75701</v>
      </c>
      <c r="BD155" s="33">
        <v>75701</v>
      </c>
      <c r="BE155" s="33">
        <v>75701</v>
      </c>
      <c r="BF155" s="33">
        <v>75701</v>
      </c>
      <c r="BG155" s="33">
        <v>75701</v>
      </c>
      <c r="BH155" s="33">
        <v>75701</v>
      </c>
      <c r="BI155" s="33">
        <v>75701</v>
      </c>
      <c r="BJ155" s="33">
        <v>75701</v>
      </c>
      <c r="BK155" s="33">
        <v>75701</v>
      </c>
      <c r="BL155" s="33">
        <v>75701</v>
      </c>
      <c r="BM155" s="33">
        <v>75701</v>
      </c>
      <c r="BN155" s="33">
        <v>75701</v>
      </c>
      <c r="BO155" s="33">
        <v>75701</v>
      </c>
      <c r="BP155" s="33">
        <v>75701</v>
      </c>
      <c r="BQ155" s="33">
        <v>75701</v>
      </c>
      <c r="BR155" s="33">
        <v>75701</v>
      </c>
      <c r="BS155" s="33">
        <v>75701</v>
      </c>
      <c r="BT155" s="33">
        <v>75701</v>
      </c>
      <c r="BU155" s="33">
        <v>75701</v>
      </c>
      <c r="BV155" s="34">
        <v>75701</v>
      </c>
      <c r="BW155" s="23" t="s">
        <v>77</v>
      </c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5"/>
    </row>
    <row r="156" spans="1:97" s="9" customFormat="1" ht="39" customHeight="1" x14ac:dyDescent="0.2">
      <c r="A156" s="26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8"/>
      <c r="W156" s="35" t="s">
        <v>160</v>
      </c>
      <c r="X156" s="36" t="s">
        <v>160</v>
      </c>
      <c r="Y156" s="36" t="s">
        <v>160</v>
      </c>
      <c r="Z156" s="36" t="s">
        <v>160</v>
      </c>
      <c r="AA156" s="36" t="s">
        <v>160</v>
      </c>
      <c r="AB156" s="36" t="s">
        <v>160</v>
      </c>
      <c r="AC156" s="36" t="s">
        <v>160</v>
      </c>
      <c r="AD156" s="36" t="s">
        <v>160</v>
      </c>
      <c r="AE156" s="36" t="s">
        <v>160</v>
      </c>
      <c r="AF156" s="36" t="s">
        <v>160</v>
      </c>
      <c r="AG156" s="36" t="s">
        <v>160</v>
      </c>
      <c r="AH156" s="36" t="s">
        <v>160</v>
      </c>
      <c r="AI156" s="36" t="s">
        <v>160</v>
      </c>
      <c r="AJ156" s="36" t="s">
        <v>160</v>
      </c>
      <c r="AK156" s="36" t="s">
        <v>160</v>
      </c>
      <c r="AL156" s="36" t="s">
        <v>160</v>
      </c>
      <c r="AM156" s="36" t="s">
        <v>160</v>
      </c>
      <c r="AN156" s="36" t="s">
        <v>160</v>
      </c>
      <c r="AO156" s="36" t="s">
        <v>160</v>
      </c>
      <c r="AP156" s="36" t="s">
        <v>160</v>
      </c>
      <c r="AQ156" s="36" t="s">
        <v>160</v>
      </c>
      <c r="AR156" s="36" t="s">
        <v>160</v>
      </c>
      <c r="AS156" s="36" t="s">
        <v>160</v>
      </c>
      <c r="AT156" s="36" t="s">
        <v>160</v>
      </c>
      <c r="AU156" s="36" t="s">
        <v>160</v>
      </c>
      <c r="AV156" s="37" t="s">
        <v>160</v>
      </c>
      <c r="AW156" s="32">
        <v>82.891999999999996</v>
      </c>
      <c r="AX156" s="33">
        <v>82892</v>
      </c>
      <c r="AY156" s="33">
        <v>82892</v>
      </c>
      <c r="AZ156" s="33">
        <v>82892</v>
      </c>
      <c r="BA156" s="33">
        <v>82892</v>
      </c>
      <c r="BB156" s="33">
        <v>82892</v>
      </c>
      <c r="BC156" s="33">
        <v>82892</v>
      </c>
      <c r="BD156" s="33">
        <v>82892</v>
      </c>
      <c r="BE156" s="33">
        <v>82892</v>
      </c>
      <c r="BF156" s="33">
        <v>82892</v>
      </c>
      <c r="BG156" s="33">
        <v>82892</v>
      </c>
      <c r="BH156" s="33">
        <v>82892</v>
      </c>
      <c r="BI156" s="33">
        <v>82892</v>
      </c>
      <c r="BJ156" s="33">
        <v>82892</v>
      </c>
      <c r="BK156" s="33">
        <v>82892</v>
      </c>
      <c r="BL156" s="33">
        <v>82892</v>
      </c>
      <c r="BM156" s="33">
        <v>82892</v>
      </c>
      <c r="BN156" s="33">
        <v>82892</v>
      </c>
      <c r="BO156" s="33">
        <v>82892</v>
      </c>
      <c r="BP156" s="33">
        <v>82892</v>
      </c>
      <c r="BQ156" s="33">
        <v>82892</v>
      </c>
      <c r="BR156" s="33">
        <v>82892</v>
      </c>
      <c r="BS156" s="33">
        <v>82892</v>
      </c>
      <c r="BT156" s="33">
        <v>82892</v>
      </c>
      <c r="BU156" s="33">
        <v>82892</v>
      </c>
      <c r="BV156" s="34">
        <v>82892</v>
      </c>
      <c r="BW156" s="23" t="s">
        <v>77</v>
      </c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5"/>
    </row>
    <row r="157" spans="1:97" s="9" customFormat="1" ht="39" customHeight="1" x14ac:dyDescent="0.2">
      <c r="A157" s="26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8"/>
      <c r="W157" s="35" t="s">
        <v>161</v>
      </c>
      <c r="X157" s="36" t="s">
        <v>161</v>
      </c>
      <c r="Y157" s="36" t="s">
        <v>161</v>
      </c>
      <c r="Z157" s="36" t="s">
        <v>161</v>
      </c>
      <c r="AA157" s="36" t="s">
        <v>161</v>
      </c>
      <c r="AB157" s="36" t="s">
        <v>161</v>
      </c>
      <c r="AC157" s="36" t="s">
        <v>161</v>
      </c>
      <c r="AD157" s="36" t="s">
        <v>161</v>
      </c>
      <c r="AE157" s="36" t="s">
        <v>161</v>
      </c>
      <c r="AF157" s="36" t="s">
        <v>161</v>
      </c>
      <c r="AG157" s="36" t="s">
        <v>161</v>
      </c>
      <c r="AH157" s="36" t="s">
        <v>161</v>
      </c>
      <c r="AI157" s="36" t="s">
        <v>161</v>
      </c>
      <c r="AJ157" s="36" t="s">
        <v>161</v>
      </c>
      <c r="AK157" s="36" t="s">
        <v>161</v>
      </c>
      <c r="AL157" s="36" t="s">
        <v>161</v>
      </c>
      <c r="AM157" s="36" t="s">
        <v>161</v>
      </c>
      <c r="AN157" s="36" t="s">
        <v>161</v>
      </c>
      <c r="AO157" s="36" t="s">
        <v>161</v>
      </c>
      <c r="AP157" s="36" t="s">
        <v>161</v>
      </c>
      <c r="AQ157" s="36" t="s">
        <v>161</v>
      </c>
      <c r="AR157" s="36" t="s">
        <v>161</v>
      </c>
      <c r="AS157" s="36" t="s">
        <v>161</v>
      </c>
      <c r="AT157" s="36" t="s">
        <v>161</v>
      </c>
      <c r="AU157" s="36" t="s">
        <v>161</v>
      </c>
      <c r="AV157" s="37" t="s">
        <v>161</v>
      </c>
      <c r="AW157" s="32">
        <v>75.700999999999993</v>
      </c>
      <c r="AX157" s="33">
        <v>75701</v>
      </c>
      <c r="AY157" s="33">
        <v>75701</v>
      </c>
      <c r="AZ157" s="33">
        <v>75701</v>
      </c>
      <c r="BA157" s="33">
        <v>75701</v>
      </c>
      <c r="BB157" s="33">
        <v>75701</v>
      </c>
      <c r="BC157" s="33">
        <v>75701</v>
      </c>
      <c r="BD157" s="33">
        <v>75701</v>
      </c>
      <c r="BE157" s="33">
        <v>75701</v>
      </c>
      <c r="BF157" s="33">
        <v>75701</v>
      </c>
      <c r="BG157" s="33">
        <v>75701</v>
      </c>
      <c r="BH157" s="33">
        <v>75701</v>
      </c>
      <c r="BI157" s="33">
        <v>75701</v>
      </c>
      <c r="BJ157" s="33">
        <v>75701</v>
      </c>
      <c r="BK157" s="33">
        <v>75701</v>
      </c>
      <c r="BL157" s="33">
        <v>75701</v>
      </c>
      <c r="BM157" s="33">
        <v>75701</v>
      </c>
      <c r="BN157" s="33">
        <v>75701</v>
      </c>
      <c r="BO157" s="33">
        <v>75701</v>
      </c>
      <c r="BP157" s="33">
        <v>75701</v>
      </c>
      <c r="BQ157" s="33">
        <v>75701</v>
      </c>
      <c r="BR157" s="33">
        <v>75701</v>
      </c>
      <c r="BS157" s="33">
        <v>75701</v>
      </c>
      <c r="BT157" s="33">
        <v>75701</v>
      </c>
      <c r="BU157" s="33">
        <v>75701</v>
      </c>
      <c r="BV157" s="34">
        <v>75701</v>
      </c>
      <c r="BW157" s="23" t="s">
        <v>77</v>
      </c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5"/>
    </row>
    <row r="158" spans="1:97" s="9" customFormat="1" ht="39" customHeight="1" x14ac:dyDescent="0.2">
      <c r="A158" s="26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8"/>
      <c r="W158" s="35" t="s">
        <v>162</v>
      </c>
      <c r="X158" s="36" t="s">
        <v>162</v>
      </c>
      <c r="Y158" s="36" t="s">
        <v>162</v>
      </c>
      <c r="Z158" s="36" t="s">
        <v>162</v>
      </c>
      <c r="AA158" s="36" t="s">
        <v>162</v>
      </c>
      <c r="AB158" s="36" t="s">
        <v>162</v>
      </c>
      <c r="AC158" s="36" t="s">
        <v>162</v>
      </c>
      <c r="AD158" s="36" t="s">
        <v>162</v>
      </c>
      <c r="AE158" s="36" t="s">
        <v>162</v>
      </c>
      <c r="AF158" s="36" t="s">
        <v>162</v>
      </c>
      <c r="AG158" s="36" t="s">
        <v>162</v>
      </c>
      <c r="AH158" s="36" t="s">
        <v>162</v>
      </c>
      <c r="AI158" s="36" t="s">
        <v>162</v>
      </c>
      <c r="AJ158" s="36" t="s">
        <v>162</v>
      </c>
      <c r="AK158" s="36" t="s">
        <v>162</v>
      </c>
      <c r="AL158" s="36" t="s">
        <v>162</v>
      </c>
      <c r="AM158" s="36" t="s">
        <v>162</v>
      </c>
      <c r="AN158" s="36" t="s">
        <v>162</v>
      </c>
      <c r="AO158" s="36" t="s">
        <v>162</v>
      </c>
      <c r="AP158" s="36" t="s">
        <v>162</v>
      </c>
      <c r="AQ158" s="36" t="s">
        <v>162</v>
      </c>
      <c r="AR158" s="36" t="s">
        <v>162</v>
      </c>
      <c r="AS158" s="36" t="s">
        <v>162</v>
      </c>
      <c r="AT158" s="36" t="s">
        <v>162</v>
      </c>
      <c r="AU158" s="36" t="s">
        <v>162</v>
      </c>
      <c r="AV158" s="37" t="s">
        <v>162</v>
      </c>
      <c r="AW158" s="32">
        <v>75.700999999999993</v>
      </c>
      <c r="AX158" s="33">
        <v>75701</v>
      </c>
      <c r="AY158" s="33">
        <v>75701</v>
      </c>
      <c r="AZ158" s="33">
        <v>75701</v>
      </c>
      <c r="BA158" s="33">
        <v>75701</v>
      </c>
      <c r="BB158" s="33">
        <v>75701</v>
      </c>
      <c r="BC158" s="33">
        <v>75701</v>
      </c>
      <c r="BD158" s="33">
        <v>75701</v>
      </c>
      <c r="BE158" s="33">
        <v>75701</v>
      </c>
      <c r="BF158" s="33">
        <v>75701</v>
      </c>
      <c r="BG158" s="33">
        <v>75701</v>
      </c>
      <c r="BH158" s="33">
        <v>75701</v>
      </c>
      <c r="BI158" s="33">
        <v>75701</v>
      </c>
      <c r="BJ158" s="33">
        <v>75701</v>
      </c>
      <c r="BK158" s="33">
        <v>75701</v>
      </c>
      <c r="BL158" s="33">
        <v>75701</v>
      </c>
      <c r="BM158" s="33">
        <v>75701</v>
      </c>
      <c r="BN158" s="33">
        <v>75701</v>
      </c>
      <c r="BO158" s="33">
        <v>75701</v>
      </c>
      <c r="BP158" s="33">
        <v>75701</v>
      </c>
      <c r="BQ158" s="33">
        <v>75701</v>
      </c>
      <c r="BR158" s="33">
        <v>75701</v>
      </c>
      <c r="BS158" s="33">
        <v>75701</v>
      </c>
      <c r="BT158" s="33">
        <v>75701</v>
      </c>
      <c r="BU158" s="33">
        <v>75701</v>
      </c>
      <c r="BV158" s="34">
        <v>75701</v>
      </c>
      <c r="BW158" s="23" t="s">
        <v>77</v>
      </c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5"/>
    </row>
    <row r="159" spans="1:97" s="9" customFormat="1" ht="39" customHeight="1" x14ac:dyDescent="0.2">
      <c r="A159" s="26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8"/>
      <c r="W159" s="35" t="s">
        <v>163</v>
      </c>
      <c r="X159" s="36" t="s">
        <v>163</v>
      </c>
      <c r="Y159" s="36" t="s">
        <v>163</v>
      </c>
      <c r="Z159" s="36" t="s">
        <v>163</v>
      </c>
      <c r="AA159" s="36" t="s">
        <v>163</v>
      </c>
      <c r="AB159" s="36" t="s">
        <v>163</v>
      </c>
      <c r="AC159" s="36" t="s">
        <v>163</v>
      </c>
      <c r="AD159" s="36" t="s">
        <v>163</v>
      </c>
      <c r="AE159" s="36" t="s">
        <v>163</v>
      </c>
      <c r="AF159" s="36" t="s">
        <v>163</v>
      </c>
      <c r="AG159" s="36" t="s">
        <v>163</v>
      </c>
      <c r="AH159" s="36" t="s">
        <v>163</v>
      </c>
      <c r="AI159" s="36" t="s">
        <v>163</v>
      </c>
      <c r="AJ159" s="36" t="s">
        <v>163</v>
      </c>
      <c r="AK159" s="36" t="s">
        <v>163</v>
      </c>
      <c r="AL159" s="36" t="s">
        <v>163</v>
      </c>
      <c r="AM159" s="36" t="s">
        <v>163</v>
      </c>
      <c r="AN159" s="36" t="s">
        <v>163</v>
      </c>
      <c r="AO159" s="36" t="s">
        <v>163</v>
      </c>
      <c r="AP159" s="36" t="s">
        <v>163</v>
      </c>
      <c r="AQ159" s="36" t="s">
        <v>163</v>
      </c>
      <c r="AR159" s="36" t="s">
        <v>163</v>
      </c>
      <c r="AS159" s="36" t="s">
        <v>163</v>
      </c>
      <c r="AT159" s="36" t="s">
        <v>163</v>
      </c>
      <c r="AU159" s="36" t="s">
        <v>163</v>
      </c>
      <c r="AV159" s="37" t="s">
        <v>163</v>
      </c>
      <c r="AW159" s="32">
        <v>82.81</v>
      </c>
      <c r="AX159" s="33">
        <v>82819</v>
      </c>
      <c r="AY159" s="33">
        <v>82819</v>
      </c>
      <c r="AZ159" s="33">
        <v>82819</v>
      </c>
      <c r="BA159" s="33">
        <v>82819</v>
      </c>
      <c r="BB159" s="33">
        <v>82819</v>
      </c>
      <c r="BC159" s="33">
        <v>82819</v>
      </c>
      <c r="BD159" s="33">
        <v>82819</v>
      </c>
      <c r="BE159" s="33">
        <v>82819</v>
      </c>
      <c r="BF159" s="33">
        <v>82819</v>
      </c>
      <c r="BG159" s="33">
        <v>82819</v>
      </c>
      <c r="BH159" s="33">
        <v>82819</v>
      </c>
      <c r="BI159" s="33">
        <v>82819</v>
      </c>
      <c r="BJ159" s="33">
        <v>82819</v>
      </c>
      <c r="BK159" s="33">
        <v>82819</v>
      </c>
      <c r="BL159" s="33">
        <v>82819</v>
      </c>
      <c r="BM159" s="33">
        <v>82819</v>
      </c>
      <c r="BN159" s="33">
        <v>82819</v>
      </c>
      <c r="BO159" s="33">
        <v>82819</v>
      </c>
      <c r="BP159" s="33">
        <v>82819</v>
      </c>
      <c r="BQ159" s="33">
        <v>82819</v>
      </c>
      <c r="BR159" s="33">
        <v>82819</v>
      </c>
      <c r="BS159" s="33">
        <v>82819</v>
      </c>
      <c r="BT159" s="33">
        <v>82819</v>
      </c>
      <c r="BU159" s="33">
        <v>82819</v>
      </c>
      <c r="BV159" s="34">
        <v>82819</v>
      </c>
      <c r="BW159" s="23" t="s">
        <v>77</v>
      </c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5"/>
    </row>
    <row r="160" spans="1:97" s="9" customFormat="1" ht="39" customHeight="1" x14ac:dyDescent="0.2">
      <c r="A160" s="26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8"/>
      <c r="W160" s="35" t="s">
        <v>184</v>
      </c>
      <c r="X160" s="36" t="s">
        <v>164</v>
      </c>
      <c r="Y160" s="36" t="s">
        <v>164</v>
      </c>
      <c r="Z160" s="36" t="s">
        <v>164</v>
      </c>
      <c r="AA160" s="36" t="s">
        <v>164</v>
      </c>
      <c r="AB160" s="36" t="s">
        <v>164</v>
      </c>
      <c r="AC160" s="36" t="s">
        <v>164</v>
      </c>
      <c r="AD160" s="36" t="s">
        <v>164</v>
      </c>
      <c r="AE160" s="36" t="s">
        <v>164</v>
      </c>
      <c r="AF160" s="36" t="s">
        <v>164</v>
      </c>
      <c r="AG160" s="36" t="s">
        <v>164</v>
      </c>
      <c r="AH160" s="36" t="s">
        <v>164</v>
      </c>
      <c r="AI160" s="36" t="s">
        <v>164</v>
      </c>
      <c r="AJ160" s="36" t="s">
        <v>164</v>
      </c>
      <c r="AK160" s="36" t="s">
        <v>164</v>
      </c>
      <c r="AL160" s="36" t="s">
        <v>164</v>
      </c>
      <c r="AM160" s="36" t="s">
        <v>164</v>
      </c>
      <c r="AN160" s="36" t="s">
        <v>164</v>
      </c>
      <c r="AO160" s="36" t="s">
        <v>164</v>
      </c>
      <c r="AP160" s="36" t="s">
        <v>164</v>
      </c>
      <c r="AQ160" s="36" t="s">
        <v>164</v>
      </c>
      <c r="AR160" s="36" t="s">
        <v>164</v>
      </c>
      <c r="AS160" s="36" t="s">
        <v>164</v>
      </c>
      <c r="AT160" s="36" t="s">
        <v>164</v>
      </c>
      <c r="AU160" s="36" t="s">
        <v>164</v>
      </c>
      <c r="AV160" s="37" t="s">
        <v>164</v>
      </c>
      <c r="AW160" s="32">
        <v>49.07</v>
      </c>
      <c r="AX160" s="33">
        <v>49065.56</v>
      </c>
      <c r="AY160" s="33">
        <v>49065.56</v>
      </c>
      <c r="AZ160" s="33">
        <v>49065.56</v>
      </c>
      <c r="BA160" s="33">
        <v>49065.56</v>
      </c>
      <c r="BB160" s="33">
        <v>49065.56</v>
      </c>
      <c r="BC160" s="33">
        <v>49065.56</v>
      </c>
      <c r="BD160" s="33">
        <v>49065.56</v>
      </c>
      <c r="BE160" s="33">
        <v>49065.56</v>
      </c>
      <c r="BF160" s="33">
        <v>49065.56</v>
      </c>
      <c r="BG160" s="33">
        <v>49065.56</v>
      </c>
      <c r="BH160" s="33">
        <v>49065.56</v>
      </c>
      <c r="BI160" s="33">
        <v>49065.56</v>
      </c>
      <c r="BJ160" s="33">
        <v>49065.56</v>
      </c>
      <c r="BK160" s="33">
        <v>49065.56</v>
      </c>
      <c r="BL160" s="33">
        <v>49065.56</v>
      </c>
      <c r="BM160" s="33">
        <v>49065.56</v>
      </c>
      <c r="BN160" s="33">
        <v>49065.56</v>
      </c>
      <c r="BO160" s="33">
        <v>49065.56</v>
      </c>
      <c r="BP160" s="33">
        <v>49065.56</v>
      </c>
      <c r="BQ160" s="33">
        <v>49065.56</v>
      </c>
      <c r="BR160" s="33">
        <v>49065.56</v>
      </c>
      <c r="BS160" s="33">
        <v>49065.56</v>
      </c>
      <c r="BT160" s="33">
        <v>49065.56</v>
      </c>
      <c r="BU160" s="33">
        <v>49065.56</v>
      </c>
      <c r="BV160" s="34">
        <v>49065.56</v>
      </c>
      <c r="BW160" s="23" t="s">
        <v>77</v>
      </c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5"/>
    </row>
    <row r="161" spans="1:97" s="9" customFormat="1" ht="39" customHeight="1" x14ac:dyDescent="0.2">
      <c r="A161" s="26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8"/>
      <c r="W161" s="35" t="s">
        <v>165</v>
      </c>
      <c r="X161" s="36" t="s">
        <v>165</v>
      </c>
      <c r="Y161" s="36" t="s">
        <v>165</v>
      </c>
      <c r="Z161" s="36" t="s">
        <v>165</v>
      </c>
      <c r="AA161" s="36" t="s">
        <v>165</v>
      </c>
      <c r="AB161" s="36" t="s">
        <v>165</v>
      </c>
      <c r="AC161" s="36" t="s">
        <v>165</v>
      </c>
      <c r="AD161" s="36" t="s">
        <v>165</v>
      </c>
      <c r="AE161" s="36" t="s">
        <v>165</v>
      </c>
      <c r="AF161" s="36" t="s">
        <v>165</v>
      </c>
      <c r="AG161" s="36" t="s">
        <v>165</v>
      </c>
      <c r="AH161" s="36" t="s">
        <v>165</v>
      </c>
      <c r="AI161" s="36" t="s">
        <v>165</v>
      </c>
      <c r="AJ161" s="36" t="s">
        <v>165</v>
      </c>
      <c r="AK161" s="36" t="s">
        <v>165</v>
      </c>
      <c r="AL161" s="36" t="s">
        <v>165</v>
      </c>
      <c r="AM161" s="36" t="s">
        <v>165</v>
      </c>
      <c r="AN161" s="36" t="s">
        <v>165</v>
      </c>
      <c r="AO161" s="36" t="s">
        <v>165</v>
      </c>
      <c r="AP161" s="36" t="s">
        <v>165</v>
      </c>
      <c r="AQ161" s="36" t="s">
        <v>165</v>
      </c>
      <c r="AR161" s="36" t="s">
        <v>165</v>
      </c>
      <c r="AS161" s="36" t="s">
        <v>165</v>
      </c>
      <c r="AT161" s="36" t="s">
        <v>165</v>
      </c>
      <c r="AU161" s="36" t="s">
        <v>165</v>
      </c>
      <c r="AV161" s="37" t="s">
        <v>165</v>
      </c>
      <c r="AW161" s="32">
        <v>53.59</v>
      </c>
      <c r="AX161" s="33">
        <v>53595.55</v>
      </c>
      <c r="AY161" s="33">
        <v>53595.55</v>
      </c>
      <c r="AZ161" s="33">
        <v>53595.55</v>
      </c>
      <c r="BA161" s="33">
        <v>53595.55</v>
      </c>
      <c r="BB161" s="33">
        <v>53595.55</v>
      </c>
      <c r="BC161" s="33">
        <v>53595.55</v>
      </c>
      <c r="BD161" s="33">
        <v>53595.55</v>
      </c>
      <c r="BE161" s="33">
        <v>53595.55</v>
      </c>
      <c r="BF161" s="33">
        <v>53595.55</v>
      </c>
      <c r="BG161" s="33">
        <v>53595.55</v>
      </c>
      <c r="BH161" s="33">
        <v>53595.55</v>
      </c>
      <c r="BI161" s="33">
        <v>53595.55</v>
      </c>
      <c r="BJ161" s="33">
        <v>53595.55</v>
      </c>
      <c r="BK161" s="33">
        <v>53595.55</v>
      </c>
      <c r="BL161" s="33">
        <v>53595.55</v>
      </c>
      <c r="BM161" s="33">
        <v>53595.55</v>
      </c>
      <c r="BN161" s="33">
        <v>53595.55</v>
      </c>
      <c r="BO161" s="33">
        <v>53595.55</v>
      </c>
      <c r="BP161" s="33">
        <v>53595.55</v>
      </c>
      <c r="BQ161" s="33">
        <v>53595.55</v>
      </c>
      <c r="BR161" s="33">
        <v>53595.55</v>
      </c>
      <c r="BS161" s="33">
        <v>53595.55</v>
      </c>
      <c r="BT161" s="33">
        <v>53595.55</v>
      </c>
      <c r="BU161" s="33">
        <v>53595.55</v>
      </c>
      <c r="BV161" s="34">
        <v>53595.55</v>
      </c>
      <c r="BW161" s="23" t="s">
        <v>77</v>
      </c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5"/>
    </row>
    <row r="162" spans="1:97" s="9" customFormat="1" ht="39" customHeight="1" x14ac:dyDescent="0.2">
      <c r="A162" s="26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8"/>
      <c r="W162" s="35" t="s">
        <v>166</v>
      </c>
      <c r="X162" s="36" t="s">
        <v>166</v>
      </c>
      <c r="Y162" s="36" t="s">
        <v>166</v>
      </c>
      <c r="Z162" s="36" t="s">
        <v>166</v>
      </c>
      <c r="AA162" s="36" t="s">
        <v>166</v>
      </c>
      <c r="AB162" s="36" t="s">
        <v>166</v>
      </c>
      <c r="AC162" s="36" t="s">
        <v>166</v>
      </c>
      <c r="AD162" s="36" t="s">
        <v>166</v>
      </c>
      <c r="AE162" s="36" t="s">
        <v>166</v>
      </c>
      <c r="AF162" s="36" t="s">
        <v>166</v>
      </c>
      <c r="AG162" s="36" t="s">
        <v>166</v>
      </c>
      <c r="AH162" s="36" t="s">
        <v>166</v>
      </c>
      <c r="AI162" s="36" t="s">
        <v>166</v>
      </c>
      <c r="AJ162" s="36" t="s">
        <v>166</v>
      </c>
      <c r="AK162" s="36" t="s">
        <v>166</v>
      </c>
      <c r="AL162" s="36" t="s">
        <v>166</v>
      </c>
      <c r="AM162" s="36" t="s">
        <v>166</v>
      </c>
      <c r="AN162" s="36" t="s">
        <v>166</v>
      </c>
      <c r="AO162" s="36" t="s">
        <v>166</v>
      </c>
      <c r="AP162" s="36" t="s">
        <v>166</v>
      </c>
      <c r="AQ162" s="36" t="s">
        <v>166</v>
      </c>
      <c r="AR162" s="36" t="s">
        <v>166</v>
      </c>
      <c r="AS162" s="36" t="s">
        <v>166</v>
      </c>
      <c r="AT162" s="36" t="s">
        <v>166</v>
      </c>
      <c r="AU162" s="36" t="s">
        <v>166</v>
      </c>
      <c r="AV162" s="37" t="s">
        <v>166</v>
      </c>
      <c r="AW162" s="32">
        <v>59.96</v>
      </c>
      <c r="AX162" s="33">
        <v>59955.94</v>
      </c>
      <c r="AY162" s="33">
        <v>59955.94</v>
      </c>
      <c r="AZ162" s="33">
        <v>59955.94</v>
      </c>
      <c r="BA162" s="33">
        <v>59955.94</v>
      </c>
      <c r="BB162" s="33">
        <v>59955.94</v>
      </c>
      <c r="BC162" s="33">
        <v>59955.94</v>
      </c>
      <c r="BD162" s="33">
        <v>59955.94</v>
      </c>
      <c r="BE162" s="33">
        <v>59955.94</v>
      </c>
      <c r="BF162" s="33">
        <v>59955.94</v>
      </c>
      <c r="BG162" s="33">
        <v>59955.94</v>
      </c>
      <c r="BH162" s="33">
        <v>59955.94</v>
      </c>
      <c r="BI162" s="33">
        <v>59955.94</v>
      </c>
      <c r="BJ162" s="33">
        <v>59955.94</v>
      </c>
      <c r="BK162" s="33">
        <v>59955.94</v>
      </c>
      <c r="BL162" s="33">
        <v>59955.94</v>
      </c>
      <c r="BM162" s="33">
        <v>59955.94</v>
      </c>
      <c r="BN162" s="33">
        <v>59955.94</v>
      </c>
      <c r="BO162" s="33">
        <v>59955.94</v>
      </c>
      <c r="BP162" s="33">
        <v>59955.94</v>
      </c>
      <c r="BQ162" s="33">
        <v>59955.94</v>
      </c>
      <c r="BR162" s="33">
        <v>59955.94</v>
      </c>
      <c r="BS162" s="33">
        <v>59955.94</v>
      </c>
      <c r="BT162" s="33">
        <v>59955.94</v>
      </c>
      <c r="BU162" s="33">
        <v>59955.94</v>
      </c>
      <c r="BV162" s="34">
        <v>59955.94</v>
      </c>
      <c r="BW162" s="23" t="s">
        <v>77</v>
      </c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5"/>
    </row>
    <row r="163" spans="1:97" s="9" customFormat="1" ht="39" customHeight="1" x14ac:dyDescent="0.2">
      <c r="A163" s="26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8"/>
      <c r="W163" s="35" t="s">
        <v>167</v>
      </c>
      <c r="X163" s="36" t="s">
        <v>167</v>
      </c>
      <c r="Y163" s="36" t="s">
        <v>167</v>
      </c>
      <c r="Z163" s="36" t="s">
        <v>167</v>
      </c>
      <c r="AA163" s="36" t="s">
        <v>167</v>
      </c>
      <c r="AB163" s="36" t="s">
        <v>167</v>
      </c>
      <c r="AC163" s="36" t="s">
        <v>167</v>
      </c>
      <c r="AD163" s="36" t="s">
        <v>167</v>
      </c>
      <c r="AE163" s="36" t="s">
        <v>167</v>
      </c>
      <c r="AF163" s="36" t="s">
        <v>167</v>
      </c>
      <c r="AG163" s="36" t="s">
        <v>167</v>
      </c>
      <c r="AH163" s="36" t="s">
        <v>167</v>
      </c>
      <c r="AI163" s="36" t="s">
        <v>167</v>
      </c>
      <c r="AJ163" s="36" t="s">
        <v>167</v>
      </c>
      <c r="AK163" s="36" t="s">
        <v>167</v>
      </c>
      <c r="AL163" s="36" t="s">
        <v>167</v>
      </c>
      <c r="AM163" s="36" t="s">
        <v>167</v>
      </c>
      <c r="AN163" s="36" t="s">
        <v>167</v>
      </c>
      <c r="AO163" s="36" t="s">
        <v>167</v>
      </c>
      <c r="AP163" s="36" t="s">
        <v>167</v>
      </c>
      <c r="AQ163" s="36" t="s">
        <v>167</v>
      </c>
      <c r="AR163" s="36" t="s">
        <v>167</v>
      </c>
      <c r="AS163" s="36" t="s">
        <v>167</v>
      </c>
      <c r="AT163" s="36" t="s">
        <v>167</v>
      </c>
      <c r="AU163" s="36" t="s">
        <v>167</v>
      </c>
      <c r="AV163" s="37" t="s">
        <v>167</v>
      </c>
      <c r="AW163" s="32">
        <v>58.22</v>
      </c>
      <c r="AX163" s="33">
        <v>58220</v>
      </c>
      <c r="AY163" s="33">
        <v>58220</v>
      </c>
      <c r="AZ163" s="33">
        <v>58220</v>
      </c>
      <c r="BA163" s="33">
        <v>58220</v>
      </c>
      <c r="BB163" s="33">
        <v>58220</v>
      </c>
      <c r="BC163" s="33">
        <v>58220</v>
      </c>
      <c r="BD163" s="33">
        <v>58220</v>
      </c>
      <c r="BE163" s="33">
        <v>58220</v>
      </c>
      <c r="BF163" s="33">
        <v>58220</v>
      </c>
      <c r="BG163" s="33">
        <v>58220</v>
      </c>
      <c r="BH163" s="33">
        <v>58220</v>
      </c>
      <c r="BI163" s="33">
        <v>58220</v>
      </c>
      <c r="BJ163" s="33">
        <v>58220</v>
      </c>
      <c r="BK163" s="33">
        <v>58220</v>
      </c>
      <c r="BL163" s="33">
        <v>58220</v>
      </c>
      <c r="BM163" s="33">
        <v>58220</v>
      </c>
      <c r="BN163" s="33">
        <v>58220</v>
      </c>
      <c r="BO163" s="33">
        <v>58220</v>
      </c>
      <c r="BP163" s="33">
        <v>58220</v>
      </c>
      <c r="BQ163" s="33">
        <v>58220</v>
      </c>
      <c r="BR163" s="33">
        <v>58220</v>
      </c>
      <c r="BS163" s="33">
        <v>58220</v>
      </c>
      <c r="BT163" s="33">
        <v>58220</v>
      </c>
      <c r="BU163" s="33">
        <v>58220</v>
      </c>
      <c r="BV163" s="34">
        <v>58220</v>
      </c>
      <c r="BW163" s="23" t="s">
        <v>77</v>
      </c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5"/>
    </row>
    <row r="164" spans="1:97" s="9" customFormat="1" ht="39" customHeight="1" x14ac:dyDescent="0.2">
      <c r="A164" s="26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8"/>
      <c r="W164" s="35" t="s">
        <v>168</v>
      </c>
      <c r="X164" s="36" t="s">
        <v>168</v>
      </c>
      <c r="Y164" s="36" t="s">
        <v>168</v>
      </c>
      <c r="Z164" s="36" t="s">
        <v>168</v>
      </c>
      <c r="AA164" s="36" t="s">
        <v>168</v>
      </c>
      <c r="AB164" s="36" t="s">
        <v>168</v>
      </c>
      <c r="AC164" s="36" t="s">
        <v>168</v>
      </c>
      <c r="AD164" s="36" t="s">
        <v>168</v>
      </c>
      <c r="AE164" s="36" t="s">
        <v>168</v>
      </c>
      <c r="AF164" s="36" t="s">
        <v>168</v>
      </c>
      <c r="AG164" s="36" t="s">
        <v>168</v>
      </c>
      <c r="AH164" s="36" t="s">
        <v>168</v>
      </c>
      <c r="AI164" s="36" t="s">
        <v>168</v>
      </c>
      <c r="AJ164" s="36" t="s">
        <v>168</v>
      </c>
      <c r="AK164" s="36" t="s">
        <v>168</v>
      </c>
      <c r="AL164" s="36" t="s">
        <v>168</v>
      </c>
      <c r="AM164" s="36" t="s">
        <v>168</v>
      </c>
      <c r="AN164" s="36" t="s">
        <v>168</v>
      </c>
      <c r="AO164" s="36" t="s">
        <v>168</v>
      </c>
      <c r="AP164" s="36" t="s">
        <v>168</v>
      </c>
      <c r="AQ164" s="36" t="s">
        <v>168</v>
      </c>
      <c r="AR164" s="36" t="s">
        <v>168</v>
      </c>
      <c r="AS164" s="36" t="s">
        <v>168</v>
      </c>
      <c r="AT164" s="36" t="s">
        <v>168</v>
      </c>
      <c r="AU164" s="36" t="s">
        <v>168</v>
      </c>
      <c r="AV164" s="37" t="s">
        <v>168</v>
      </c>
      <c r="AW164" s="32">
        <v>84.061580000000006</v>
      </c>
      <c r="AX164" s="33">
        <v>84061.58</v>
      </c>
      <c r="AY164" s="33">
        <v>84061.58</v>
      </c>
      <c r="AZ164" s="33">
        <v>84061.58</v>
      </c>
      <c r="BA164" s="33">
        <v>84061.58</v>
      </c>
      <c r="BB164" s="33">
        <v>84061.58</v>
      </c>
      <c r="BC164" s="33">
        <v>84061.58</v>
      </c>
      <c r="BD164" s="33">
        <v>84061.58</v>
      </c>
      <c r="BE164" s="33">
        <v>84061.58</v>
      </c>
      <c r="BF164" s="33">
        <v>84061.58</v>
      </c>
      <c r="BG164" s="33">
        <v>84061.58</v>
      </c>
      <c r="BH164" s="33">
        <v>84061.58</v>
      </c>
      <c r="BI164" s="33">
        <v>84061.58</v>
      </c>
      <c r="BJ164" s="33">
        <v>84061.58</v>
      </c>
      <c r="BK164" s="33">
        <v>84061.58</v>
      </c>
      <c r="BL164" s="33">
        <v>84061.58</v>
      </c>
      <c r="BM164" s="33">
        <v>84061.58</v>
      </c>
      <c r="BN164" s="33">
        <v>84061.58</v>
      </c>
      <c r="BO164" s="33">
        <v>84061.58</v>
      </c>
      <c r="BP164" s="33">
        <v>84061.58</v>
      </c>
      <c r="BQ164" s="33">
        <v>84061.58</v>
      </c>
      <c r="BR164" s="33">
        <v>84061.58</v>
      </c>
      <c r="BS164" s="33">
        <v>84061.58</v>
      </c>
      <c r="BT164" s="33">
        <v>84061.58</v>
      </c>
      <c r="BU164" s="33">
        <v>84061.58</v>
      </c>
      <c r="BV164" s="34">
        <v>84061.58</v>
      </c>
      <c r="BW164" s="23" t="s">
        <v>77</v>
      </c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5"/>
    </row>
    <row r="165" spans="1:97" s="9" customFormat="1" ht="39" customHeight="1" x14ac:dyDescent="0.2">
      <c r="A165" s="26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8"/>
      <c r="W165" s="35" t="s">
        <v>169</v>
      </c>
      <c r="X165" s="36" t="s">
        <v>169</v>
      </c>
      <c r="Y165" s="36" t="s">
        <v>169</v>
      </c>
      <c r="Z165" s="36" t="s">
        <v>169</v>
      </c>
      <c r="AA165" s="36" t="s">
        <v>169</v>
      </c>
      <c r="AB165" s="36" t="s">
        <v>169</v>
      </c>
      <c r="AC165" s="36" t="s">
        <v>169</v>
      </c>
      <c r="AD165" s="36" t="s">
        <v>169</v>
      </c>
      <c r="AE165" s="36" t="s">
        <v>169</v>
      </c>
      <c r="AF165" s="36" t="s">
        <v>169</v>
      </c>
      <c r="AG165" s="36" t="s">
        <v>169</v>
      </c>
      <c r="AH165" s="36" t="s">
        <v>169</v>
      </c>
      <c r="AI165" s="36" t="s">
        <v>169</v>
      </c>
      <c r="AJ165" s="36" t="s">
        <v>169</v>
      </c>
      <c r="AK165" s="36" t="s">
        <v>169</v>
      </c>
      <c r="AL165" s="36" t="s">
        <v>169</v>
      </c>
      <c r="AM165" s="36" t="s">
        <v>169</v>
      </c>
      <c r="AN165" s="36" t="s">
        <v>169</v>
      </c>
      <c r="AO165" s="36" t="s">
        <v>169</v>
      </c>
      <c r="AP165" s="36" t="s">
        <v>169</v>
      </c>
      <c r="AQ165" s="36" t="s">
        <v>169</v>
      </c>
      <c r="AR165" s="36" t="s">
        <v>169</v>
      </c>
      <c r="AS165" s="36" t="s">
        <v>169</v>
      </c>
      <c r="AT165" s="36" t="s">
        <v>169</v>
      </c>
      <c r="AU165" s="36" t="s">
        <v>169</v>
      </c>
      <c r="AV165" s="37" t="s">
        <v>169</v>
      </c>
      <c r="AW165" s="32">
        <v>81.179000000000002</v>
      </c>
      <c r="AX165" s="33">
        <v>81179</v>
      </c>
      <c r="AY165" s="33">
        <v>81179</v>
      </c>
      <c r="AZ165" s="33">
        <v>81179</v>
      </c>
      <c r="BA165" s="33">
        <v>81179</v>
      </c>
      <c r="BB165" s="33">
        <v>81179</v>
      </c>
      <c r="BC165" s="33">
        <v>81179</v>
      </c>
      <c r="BD165" s="33">
        <v>81179</v>
      </c>
      <c r="BE165" s="33">
        <v>81179</v>
      </c>
      <c r="BF165" s="33">
        <v>81179</v>
      </c>
      <c r="BG165" s="33">
        <v>81179</v>
      </c>
      <c r="BH165" s="33">
        <v>81179</v>
      </c>
      <c r="BI165" s="33">
        <v>81179</v>
      </c>
      <c r="BJ165" s="33">
        <v>81179</v>
      </c>
      <c r="BK165" s="33">
        <v>81179</v>
      </c>
      <c r="BL165" s="33">
        <v>81179</v>
      </c>
      <c r="BM165" s="33">
        <v>81179</v>
      </c>
      <c r="BN165" s="33">
        <v>81179</v>
      </c>
      <c r="BO165" s="33">
        <v>81179</v>
      </c>
      <c r="BP165" s="33">
        <v>81179</v>
      </c>
      <c r="BQ165" s="33">
        <v>81179</v>
      </c>
      <c r="BR165" s="33">
        <v>81179</v>
      </c>
      <c r="BS165" s="33">
        <v>81179</v>
      </c>
      <c r="BT165" s="33">
        <v>81179</v>
      </c>
      <c r="BU165" s="33">
        <v>81179</v>
      </c>
      <c r="BV165" s="34">
        <v>81179</v>
      </c>
      <c r="BW165" s="23" t="s">
        <v>77</v>
      </c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5"/>
    </row>
    <row r="166" spans="1:97" s="9" customFormat="1" ht="39" customHeight="1" x14ac:dyDescent="0.2">
      <c r="A166" s="26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8"/>
      <c r="W166" s="35" t="s">
        <v>170</v>
      </c>
      <c r="X166" s="36" t="s">
        <v>170</v>
      </c>
      <c r="Y166" s="36" t="s">
        <v>170</v>
      </c>
      <c r="Z166" s="36" t="s">
        <v>170</v>
      </c>
      <c r="AA166" s="36" t="s">
        <v>170</v>
      </c>
      <c r="AB166" s="36" t="s">
        <v>170</v>
      </c>
      <c r="AC166" s="36" t="s">
        <v>170</v>
      </c>
      <c r="AD166" s="36" t="s">
        <v>170</v>
      </c>
      <c r="AE166" s="36" t="s">
        <v>170</v>
      </c>
      <c r="AF166" s="36" t="s">
        <v>170</v>
      </c>
      <c r="AG166" s="36" t="s">
        <v>170</v>
      </c>
      <c r="AH166" s="36" t="s">
        <v>170</v>
      </c>
      <c r="AI166" s="36" t="s">
        <v>170</v>
      </c>
      <c r="AJ166" s="36" t="s">
        <v>170</v>
      </c>
      <c r="AK166" s="36" t="s">
        <v>170</v>
      </c>
      <c r="AL166" s="36" t="s">
        <v>170</v>
      </c>
      <c r="AM166" s="36" t="s">
        <v>170</v>
      </c>
      <c r="AN166" s="36" t="s">
        <v>170</v>
      </c>
      <c r="AO166" s="36" t="s">
        <v>170</v>
      </c>
      <c r="AP166" s="36" t="s">
        <v>170</v>
      </c>
      <c r="AQ166" s="36" t="s">
        <v>170</v>
      </c>
      <c r="AR166" s="36" t="s">
        <v>170</v>
      </c>
      <c r="AS166" s="36" t="s">
        <v>170</v>
      </c>
      <c r="AT166" s="36" t="s">
        <v>170</v>
      </c>
      <c r="AU166" s="36" t="s">
        <v>170</v>
      </c>
      <c r="AV166" s="37" t="s">
        <v>170</v>
      </c>
      <c r="AW166" s="32">
        <v>69.492999999999995</v>
      </c>
      <c r="AX166" s="33">
        <v>69493</v>
      </c>
      <c r="AY166" s="33">
        <v>69493</v>
      </c>
      <c r="AZ166" s="33">
        <v>69493</v>
      </c>
      <c r="BA166" s="33">
        <v>69493</v>
      </c>
      <c r="BB166" s="33">
        <v>69493</v>
      </c>
      <c r="BC166" s="33">
        <v>69493</v>
      </c>
      <c r="BD166" s="33">
        <v>69493</v>
      </c>
      <c r="BE166" s="33">
        <v>69493</v>
      </c>
      <c r="BF166" s="33">
        <v>69493</v>
      </c>
      <c r="BG166" s="33">
        <v>69493</v>
      </c>
      <c r="BH166" s="33">
        <v>69493</v>
      </c>
      <c r="BI166" s="33">
        <v>69493</v>
      </c>
      <c r="BJ166" s="33">
        <v>69493</v>
      </c>
      <c r="BK166" s="33">
        <v>69493</v>
      </c>
      <c r="BL166" s="33">
        <v>69493</v>
      </c>
      <c r="BM166" s="33">
        <v>69493</v>
      </c>
      <c r="BN166" s="33">
        <v>69493</v>
      </c>
      <c r="BO166" s="33">
        <v>69493</v>
      </c>
      <c r="BP166" s="33">
        <v>69493</v>
      </c>
      <c r="BQ166" s="33">
        <v>69493</v>
      </c>
      <c r="BR166" s="33">
        <v>69493</v>
      </c>
      <c r="BS166" s="33">
        <v>69493</v>
      </c>
      <c r="BT166" s="33">
        <v>69493</v>
      </c>
      <c r="BU166" s="33">
        <v>69493</v>
      </c>
      <c r="BV166" s="34">
        <v>69493</v>
      </c>
      <c r="BW166" s="23" t="s">
        <v>77</v>
      </c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5"/>
    </row>
    <row r="167" spans="1:97" s="9" customFormat="1" ht="39" customHeight="1" x14ac:dyDescent="0.2">
      <c r="A167" s="26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8"/>
      <c r="W167" s="35" t="s">
        <v>171</v>
      </c>
      <c r="X167" s="36" t="s">
        <v>171</v>
      </c>
      <c r="Y167" s="36" t="s">
        <v>171</v>
      </c>
      <c r="Z167" s="36" t="s">
        <v>171</v>
      </c>
      <c r="AA167" s="36" t="s">
        <v>171</v>
      </c>
      <c r="AB167" s="36" t="s">
        <v>171</v>
      </c>
      <c r="AC167" s="36" t="s">
        <v>171</v>
      </c>
      <c r="AD167" s="36" t="s">
        <v>171</v>
      </c>
      <c r="AE167" s="36" t="s">
        <v>171</v>
      </c>
      <c r="AF167" s="36" t="s">
        <v>171</v>
      </c>
      <c r="AG167" s="36" t="s">
        <v>171</v>
      </c>
      <c r="AH167" s="36" t="s">
        <v>171</v>
      </c>
      <c r="AI167" s="36" t="s">
        <v>171</v>
      </c>
      <c r="AJ167" s="36" t="s">
        <v>171</v>
      </c>
      <c r="AK167" s="36" t="s">
        <v>171</v>
      </c>
      <c r="AL167" s="36" t="s">
        <v>171</v>
      </c>
      <c r="AM167" s="36" t="s">
        <v>171</v>
      </c>
      <c r="AN167" s="36" t="s">
        <v>171</v>
      </c>
      <c r="AO167" s="36" t="s">
        <v>171</v>
      </c>
      <c r="AP167" s="36" t="s">
        <v>171</v>
      </c>
      <c r="AQ167" s="36" t="s">
        <v>171</v>
      </c>
      <c r="AR167" s="36" t="s">
        <v>171</v>
      </c>
      <c r="AS167" s="36" t="s">
        <v>171</v>
      </c>
      <c r="AT167" s="36" t="s">
        <v>171</v>
      </c>
      <c r="AU167" s="36" t="s">
        <v>171</v>
      </c>
      <c r="AV167" s="37" t="s">
        <v>171</v>
      </c>
      <c r="AW167" s="32">
        <v>31.604510000000001</v>
      </c>
      <c r="AX167" s="33">
        <v>31604.51</v>
      </c>
      <c r="AY167" s="33">
        <v>31604.51</v>
      </c>
      <c r="AZ167" s="33">
        <v>31604.51</v>
      </c>
      <c r="BA167" s="33">
        <v>31604.51</v>
      </c>
      <c r="BB167" s="33">
        <v>31604.51</v>
      </c>
      <c r="BC167" s="33">
        <v>31604.51</v>
      </c>
      <c r="BD167" s="33">
        <v>31604.51</v>
      </c>
      <c r="BE167" s="33">
        <v>31604.51</v>
      </c>
      <c r="BF167" s="33">
        <v>31604.51</v>
      </c>
      <c r="BG167" s="33">
        <v>31604.51</v>
      </c>
      <c r="BH167" s="33">
        <v>31604.51</v>
      </c>
      <c r="BI167" s="33">
        <v>31604.51</v>
      </c>
      <c r="BJ167" s="33">
        <v>31604.51</v>
      </c>
      <c r="BK167" s="33">
        <v>31604.51</v>
      </c>
      <c r="BL167" s="33">
        <v>31604.51</v>
      </c>
      <c r="BM167" s="33">
        <v>31604.51</v>
      </c>
      <c r="BN167" s="33">
        <v>31604.51</v>
      </c>
      <c r="BO167" s="33">
        <v>31604.51</v>
      </c>
      <c r="BP167" s="33">
        <v>31604.51</v>
      </c>
      <c r="BQ167" s="33">
        <v>31604.51</v>
      </c>
      <c r="BR167" s="33">
        <v>31604.51</v>
      </c>
      <c r="BS167" s="33">
        <v>31604.51</v>
      </c>
      <c r="BT167" s="33">
        <v>31604.51</v>
      </c>
      <c r="BU167" s="33">
        <v>31604.51</v>
      </c>
      <c r="BV167" s="34">
        <v>31604.51</v>
      </c>
      <c r="BW167" s="23" t="s">
        <v>77</v>
      </c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5"/>
    </row>
    <row r="168" spans="1:97" s="9" customFormat="1" ht="39" customHeight="1" x14ac:dyDescent="0.2">
      <c r="A168" s="26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8"/>
      <c r="W168" s="35" t="s">
        <v>172</v>
      </c>
      <c r="X168" s="36" t="s">
        <v>172</v>
      </c>
      <c r="Y168" s="36" t="s">
        <v>172</v>
      </c>
      <c r="Z168" s="36" t="s">
        <v>172</v>
      </c>
      <c r="AA168" s="36" t="s">
        <v>172</v>
      </c>
      <c r="AB168" s="36" t="s">
        <v>172</v>
      </c>
      <c r="AC168" s="36" t="s">
        <v>172</v>
      </c>
      <c r="AD168" s="36" t="s">
        <v>172</v>
      </c>
      <c r="AE168" s="36" t="s">
        <v>172</v>
      </c>
      <c r="AF168" s="36" t="s">
        <v>172</v>
      </c>
      <c r="AG168" s="36" t="s">
        <v>172</v>
      </c>
      <c r="AH168" s="36" t="s">
        <v>172</v>
      </c>
      <c r="AI168" s="36" t="s">
        <v>172</v>
      </c>
      <c r="AJ168" s="36" t="s">
        <v>172</v>
      </c>
      <c r="AK168" s="36" t="s">
        <v>172</v>
      </c>
      <c r="AL168" s="36" t="s">
        <v>172</v>
      </c>
      <c r="AM168" s="36" t="s">
        <v>172</v>
      </c>
      <c r="AN168" s="36" t="s">
        <v>172</v>
      </c>
      <c r="AO168" s="36" t="s">
        <v>172</v>
      </c>
      <c r="AP168" s="36" t="s">
        <v>172</v>
      </c>
      <c r="AQ168" s="36" t="s">
        <v>172</v>
      </c>
      <c r="AR168" s="36" t="s">
        <v>172</v>
      </c>
      <c r="AS168" s="36" t="s">
        <v>172</v>
      </c>
      <c r="AT168" s="36" t="s">
        <v>172</v>
      </c>
      <c r="AU168" s="36" t="s">
        <v>172</v>
      </c>
      <c r="AV168" s="37" t="s">
        <v>172</v>
      </c>
      <c r="AW168" s="32">
        <v>82.891999999999996</v>
      </c>
      <c r="AX168" s="33">
        <v>82892</v>
      </c>
      <c r="AY168" s="33">
        <v>82892</v>
      </c>
      <c r="AZ168" s="33">
        <v>82892</v>
      </c>
      <c r="BA168" s="33">
        <v>82892</v>
      </c>
      <c r="BB168" s="33">
        <v>82892</v>
      </c>
      <c r="BC168" s="33">
        <v>82892</v>
      </c>
      <c r="BD168" s="33">
        <v>82892</v>
      </c>
      <c r="BE168" s="33">
        <v>82892</v>
      </c>
      <c r="BF168" s="33">
        <v>82892</v>
      </c>
      <c r="BG168" s="33">
        <v>82892</v>
      </c>
      <c r="BH168" s="33">
        <v>82892</v>
      </c>
      <c r="BI168" s="33">
        <v>82892</v>
      </c>
      <c r="BJ168" s="33">
        <v>82892</v>
      </c>
      <c r="BK168" s="33">
        <v>82892</v>
      </c>
      <c r="BL168" s="33">
        <v>82892</v>
      </c>
      <c r="BM168" s="33">
        <v>82892</v>
      </c>
      <c r="BN168" s="33">
        <v>82892</v>
      </c>
      <c r="BO168" s="33">
        <v>82892</v>
      </c>
      <c r="BP168" s="33">
        <v>82892</v>
      </c>
      <c r="BQ168" s="33">
        <v>82892</v>
      </c>
      <c r="BR168" s="33">
        <v>82892</v>
      </c>
      <c r="BS168" s="33">
        <v>82892</v>
      </c>
      <c r="BT168" s="33">
        <v>82892</v>
      </c>
      <c r="BU168" s="33">
        <v>82892</v>
      </c>
      <c r="BV168" s="34">
        <v>82892</v>
      </c>
      <c r="BW168" s="23" t="s">
        <v>77</v>
      </c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5"/>
    </row>
    <row r="169" spans="1:97" s="9" customFormat="1" ht="33.75" customHeight="1" x14ac:dyDescent="0.2">
      <c r="A169" s="26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8"/>
      <c r="W169" s="35" t="s">
        <v>180</v>
      </c>
      <c r="X169" s="36" t="s">
        <v>173</v>
      </c>
      <c r="Y169" s="36" t="s">
        <v>173</v>
      </c>
      <c r="Z169" s="36" t="s">
        <v>173</v>
      </c>
      <c r="AA169" s="36" t="s">
        <v>173</v>
      </c>
      <c r="AB169" s="36" t="s">
        <v>173</v>
      </c>
      <c r="AC169" s="36" t="s">
        <v>173</v>
      </c>
      <c r="AD169" s="36" t="s">
        <v>173</v>
      </c>
      <c r="AE169" s="36" t="s">
        <v>173</v>
      </c>
      <c r="AF169" s="36" t="s">
        <v>173</v>
      </c>
      <c r="AG169" s="36" t="s">
        <v>173</v>
      </c>
      <c r="AH169" s="36" t="s">
        <v>173</v>
      </c>
      <c r="AI169" s="36" t="s">
        <v>173</v>
      </c>
      <c r="AJ169" s="36" t="s">
        <v>173</v>
      </c>
      <c r="AK169" s="36" t="s">
        <v>173</v>
      </c>
      <c r="AL169" s="36" t="s">
        <v>173</v>
      </c>
      <c r="AM169" s="36" t="s">
        <v>173</v>
      </c>
      <c r="AN169" s="36" t="s">
        <v>173</v>
      </c>
      <c r="AO169" s="36" t="s">
        <v>173</v>
      </c>
      <c r="AP169" s="36" t="s">
        <v>173</v>
      </c>
      <c r="AQ169" s="36" t="s">
        <v>173</v>
      </c>
      <c r="AR169" s="36" t="s">
        <v>173</v>
      </c>
      <c r="AS169" s="36" t="s">
        <v>173</v>
      </c>
      <c r="AT169" s="36" t="s">
        <v>173</v>
      </c>
      <c r="AU169" s="36" t="s">
        <v>173</v>
      </c>
      <c r="AV169" s="37" t="s">
        <v>173</v>
      </c>
      <c r="AW169" s="32">
        <v>82.891999999999996</v>
      </c>
      <c r="AX169" s="33">
        <v>82892</v>
      </c>
      <c r="AY169" s="33">
        <v>82892</v>
      </c>
      <c r="AZ169" s="33">
        <v>82892</v>
      </c>
      <c r="BA169" s="33">
        <v>82892</v>
      </c>
      <c r="BB169" s="33">
        <v>82892</v>
      </c>
      <c r="BC169" s="33">
        <v>82892</v>
      </c>
      <c r="BD169" s="33">
        <v>82892</v>
      </c>
      <c r="BE169" s="33">
        <v>82892</v>
      </c>
      <c r="BF169" s="33">
        <v>82892</v>
      </c>
      <c r="BG169" s="33">
        <v>82892</v>
      </c>
      <c r="BH169" s="33">
        <v>82892</v>
      </c>
      <c r="BI169" s="33">
        <v>82892</v>
      </c>
      <c r="BJ169" s="33">
        <v>82892</v>
      </c>
      <c r="BK169" s="33">
        <v>82892</v>
      </c>
      <c r="BL169" s="33">
        <v>82892</v>
      </c>
      <c r="BM169" s="33">
        <v>82892</v>
      </c>
      <c r="BN169" s="33">
        <v>82892</v>
      </c>
      <c r="BO169" s="33">
        <v>82892</v>
      </c>
      <c r="BP169" s="33">
        <v>82892</v>
      </c>
      <c r="BQ169" s="33">
        <v>82892</v>
      </c>
      <c r="BR169" s="33">
        <v>82892</v>
      </c>
      <c r="BS169" s="33">
        <v>82892</v>
      </c>
      <c r="BT169" s="33">
        <v>82892</v>
      </c>
      <c r="BU169" s="33">
        <v>82892</v>
      </c>
      <c r="BV169" s="34">
        <v>82892</v>
      </c>
      <c r="BW169" s="23" t="s">
        <v>77</v>
      </c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5"/>
    </row>
    <row r="170" spans="1:97" s="9" customFormat="1" ht="50.25" customHeight="1" x14ac:dyDescent="0.2">
      <c r="A170" s="26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8"/>
      <c r="W170" s="35" t="s">
        <v>174</v>
      </c>
      <c r="X170" s="36" t="s">
        <v>174</v>
      </c>
      <c r="Y170" s="36" t="s">
        <v>174</v>
      </c>
      <c r="Z170" s="36" t="s">
        <v>174</v>
      </c>
      <c r="AA170" s="36" t="s">
        <v>174</v>
      </c>
      <c r="AB170" s="36" t="s">
        <v>174</v>
      </c>
      <c r="AC170" s="36" t="s">
        <v>174</v>
      </c>
      <c r="AD170" s="36" t="s">
        <v>174</v>
      </c>
      <c r="AE170" s="36" t="s">
        <v>174</v>
      </c>
      <c r="AF170" s="36" t="s">
        <v>174</v>
      </c>
      <c r="AG170" s="36" t="s">
        <v>174</v>
      </c>
      <c r="AH170" s="36" t="s">
        <v>174</v>
      </c>
      <c r="AI170" s="36" t="s">
        <v>174</v>
      </c>
      <c r="AJ170" s="36" t="s">
        <v>174</v>
      </c>
      <c r="AK170" s="36" t="s">
        <v>174</v>
      </c>
      <c r="AL170" s="36" t="s">
        <v>174</v>
      </c>
      <c r="AM170" s="36" t="s">
        <v>174</v>
      </c>
      <c r="AN170" s="36" t="s">
        <v>174</v>
      </c>
      <c r="AO170" s="36" t="s">
        <v>174</v>
      </c>
      <c r="AP170" s="36" t="s">
        <v>174</v>
      </c>
      <c r="AQ170" s="36" t="s">
        <v>174</v>
      </c>
      <c r="AR170" s="36" t="s">
        <v>174</v>
      </c>
      <c r="AS170" s="36" t="s">
        <v>174</v>
      </c>
      <c r="AT170" s="36" t="s">
        <v>174</v>
      </c>
      <c r="AU170" s="36" t="s">
        <v>174</v>
      </c>
      <c r="AV170" s="37" t="s">
        <v>174</v>
      </c>
      <c r="AW170" s="32">
        <v>14738.47307</v>
      </c>
      <c r="AX170" s="33">
        <v>14738473.07</v>
      </c>
      <c r="AY170" s="33">
        <v>14738473.07</v>
      </c>
      <c r="AZ170" s="33">
        <v>14738473.07</v>
      </c>
      <c r="BA170" s="33">
        <v>14738473.07</v>
      </c>
      <c r="BB170" s="33">
        <v>14738473.07</v>
      </c>
      <c r="BC170" s="33">
        <v>14738473.07</v>
      </c>
      <c r="BD170" s="33">
        <v>14738473.07</v>
      </c>
      <c r="BE170" s="33">
        <v>14738473.07</v>
      </c>
      <c r="BF170" s="33">
        <v>14738473.07</v>
      </c>
      <c r="BG170" s="33">
        <v>14738473.07</v>
      </c>
      <c r="BH170" s="33">
        <v>14738473.07</v>
      </c>
      <c r="BI170" s="33">
        <v>14738473.07</v>
      </c>
      <c r="BJ170" s="33">
        <v>14738473.07</v>
      </c>
      <c r="BK170" s="33">
        <v>14738473.07</v>
      </c>
      <c r="BL170" s="33">
        <v>14738473.07</v>
      </c>
      <c r="BM170" s="33">
        <v>14738473.07</v>
      </c>
      <c r="BN170" s="33">
        <v>14738473.07</v>
      </c>
      <c r="BO170" s="33">
        <v>14738473.07</v>
      </c>
      <c r="BP170" s="33">
        <v>14738473.07</v>
      </c>
      <c r="BQ170" s="33">
        <v>14738473.07</v>
      </c>
      <c r="BR170" s="33">
        <v>14738473.07</v>
      </c>
      <c r="BS170" s="33">
        <v>14738473.07</v>
      </c>
      <c r="BT170" s="33">
        <v>14738473.07</v>
      </c>
      <c r="BU170" s="33">
        <v>14738473.07</v>
      </c>
      <c r="BV170" s="34">
        <v>14738473.07</v>
      </c>
      <c r="BW170" s="23" t="s">
        <v>77</v>
      </c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5"/>
    </row>
    <row r="171" spans="1:97" s="9" customFormat="1" ht="39" customHeight="1" x14ac:dyDescent="0.2">
      <c r="A171" s="26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8"/>
      <c r="W171" s="35" t="s">
        <v>175</v>
      </c>
      <c r="X171" s="36" t="s">
        <v>175</v>
      </c>
      <c r="Y171" s="36" t="s">
        <v>175</v>
      </c>
      <c r="Z171" s="36" t="s">
        <v>175</v>
      </c>
      <c r="AA171" s="36" t="s">
        <v>175</v>
      </c>
      <c r="AB171" s="36" t="s">
        <v>175</v>
      </c>
      <c r="AC171" s="36" t="s">
        <v>175</v>
      </c>
      <c r="AD171" s="36" t="s">
        <v>175</v>
      </c>
      <c r="AE171" s="36" t="s">
        <v>175</v>
      </c>
      <c r="AF171" s="36" t="s">
        <v>175</v>
      </c>
      <c r="AG171" s="36" t="s">
        <v>175</v>
      </c>
      <c r="AH171" s="36" t="s">
        <v>175</v>
      </c>
      <c r="AI171" s="36" t="s">
        <v>175</v>
      </c>
      <c r="AJ171" s="36" t="s">
        <v>175</v>
      </c>
      <c r="AK171" s="36" t="s">
        <v>175</v>
      </c>
      <c r="AL171" s="36" t="s">
        <v>175</v>
      </c>
      <c r="AM171" s="36" t="s">
        <v>175</v>
      </c>
      <c r="AN171" s="36" t="s">
        <v>175</v>
      </c>
      <c r="AO171" s="36" t="s">
        <v>175</v>
      </c>
      <c r="AP171" s="36" t="s">
        <v>175</v>
      </c>
      <c r="AQ171" s="36" t="s">
        <v>175</v>
      </c>
      <c r="AR171" s="36" t="s">
        <v>175</v>
      </c>
      <c r="AS171" s="36" t="s">
        <v>175</v>
      </c>
      <c r="AT171" s="36" t="s">
        <v>175</v>
      </c>
      <c r="AU171" s="36" t="s">
        <v>175</v>
      </c>
      <c r="AV171" s="37" t="s">
        <v>175</v>
      </c>
      <c r="AW171" s="32">
        <v>628.9</v>
      </c>
      <c r="AX171" s="33">
        <v>628909.85</v>
      </c>
      <c r="AY171" s="33">
        <v>628909.85</v>
      </c>
      <c r="AZ171" s="33">
        <v>628909.85</v>
      </c>
      <c r="BA171" s="33">
        <v>628909.85</v>
      </c>
      <c r="BB171" s="33">
        <v>628909.85</v>
      </c>
      <c r="BC171" s="33">
        <v>628909.85</v>
      </c>
      <c r="BD171" s="33">
        <v>628909.85</v>
      </c>
      <c r="BE171" s="33">
        <v>628909.85</v>
      </c>
      <c r="BF171" s="33">
        <v>628909.85</v>
      </c>
      <c r="BG171" s="33">
        <v>628909.85</v>
      </c>
      <c r="BH171" s="33">
        <v>628909.85</v>
      </c>
      <c r="BI171" s="33">
        <v>628909.85</v>
      </c>
      <c r="BJ171" s="33">
        <v>628909.85</v>
      </c>
      <c r="BK171" s="33">
        <v>628909.85</v>
      </c>
      <c r="BL171" s="33">
        <v>628909.85</v>
      </c>
      <c r="BM171" s="33">
        <v>628909.85</v>
      </c>
      <c r="BN171" s="33">
        <v>628909.85</v>
      </c>
      <c r="BO171" s="33">
        <v>628909.85</v>
      </c>
      <c r="BP171" s="33">
        <v>628909.85</v>
      </c>
      <c r="BQ171" s="33">
        <v>628909.85</v>
      </c>
      <c r="BR171" s="33">
        <v>628909.85</v>
      </c>
      <c r="BS171" s="33">
        <v>628909.85</v>
      </c>
      <c r="BT171" s="33">
        <v>628909.85</v>
      </c>
      <c r="BU171" s="33">
        <v>628909.85</v>
      </c>
      <c r="BV171" s="34">
        <v>628909.85</v>
      </c>
      <c r="BW171" s="23" t="s">
        <v>77</v>
      </c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5"/>
    </row>
    <row r="172" spans="1:97" s="9" customFormat="1" ht="39" customHeight="1" x14ac:dyDescent="0.2">
      <c r="A172" s="26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8"/>
      <c r="W172" s="35" t="s">
        <v>176</v>
      </c>
      <c r="X172" s="36" t="s">
        <v>176</v>
      </c>
      <c r="Y172" s="36" t="s">
        <v>176</v>
      </c>
      <c r="Z172" s="36" t="s">
        <v>176</v>
      </c>
      <c r="AA172" s="36" t="s">
        <v>176</v>
      </c>
      <c r="AB172" s="36" t="s">
        <v>176</v>
      </c>
      <c r="AC172" s="36" t="s">
        <v>176</v>
      </c>
      <c r="AD172" s="36" t="s">
        <v>176</v>
      </c>
      <c r="AE172" s="36" t="s">
        <v>176</v>
      </c>
      <c r="AF172" s="36" t="s">
        <v>176</v>
      </c>
      <c r="AG172" s="36" t="s">
        <v>176</v>
      </c>
      <c r="AH172" s="36" t="s">
        <v>176</v>
      </c>
      <c r="AI172" s="36" t="s">
        <v>176</v>
      </c>
      <c r="AJ172" s="36" t="s">
        <v>176</v>
      </c>
      <c r="AK172" s="36" t="s">
        <v>176</v>
      </c>
      <c r="AL172" s="36" t="s">
        <v>176</v>
      </c>
      <c r="AM172" s="36" t="s">
        <v>176</v>
      </c>
      <c r="AN172" s="36" t="s">
        <v>176</v>
      </c>
      <c r="AO172" s="36" t="s">
        <v>176</v>
      </c>
      <c r="AP172" s="36" t="s">
        <v>176</v>
      </c>
      <c r="AQ172" s="36" t="s">
        <v>176</v>
      </c>
      <c r="AR172" s="36" t="s">
        <v>176</v>
      </c>
      <c r="AS172" s="36" t="s">
        <v>176</v>
      </c>
      <c r="AT172" s="36" t="s">
        <v>176</v>
      </c>
      <c r="AU172" s="36" t="s">
        <v>176</v>
      </c>
      <c r="AV172" s="37" t="s">
        <v>176</v>
      </c>
      <c r="AW172" s="32">
        <v>1597.44</v>
      </c>
      <c r="AX172" s="33">
        <v>1597435.59</v>
      </c>
      <c r="AY172" s="33">
        <v>1597435.59</v>
      </c>
      <c r="AZ172" s="33">
        <v>1597435.59</v>
      </c>
      <c r="BA172" s="33">
        <v>1597435.59</v>
      </c>
      <c r="BB172" s="33">
        <v>1597435.59</v>
      </c>
      <c r="BC172" s="33">
        <v>1597435.59</v>
      </c>
      <c r="BD172" s="33">
        <v>1597435.59</v>
      </c>
      <c r="BE172" s="33">
        <v>1597435.59</v>
      </c>
      <c r="BF172" s="33">
        <v>1597435.59</v>
      </c>
      <c r="BG172" s="33">
        <v>1597435.59</v>
      </c>
      <c r="BH172" s="33">
        <v>1597435.59</v>
      </c>
      <c r="BI172" s="33">
        <v>1597435.59</v>
      </c>
      <c r="BJ172" s="33">
        <v>1597435.59</v>
      </c>
      <c r="BK172" s="33">
        <v>1597435.59</v>
      </c>
      <c r="BL172" s="33">
        <v>1597435.59</v>
      </c>
      <c r="BM172" s="33">
        <v>1597435.59</v>
      </c>
      <c r="BN172" s="33">
        <v>1597435.59</v>
      </c>
      <c r="BO172" s="33">
        <v>1597435.59</v>
      </c>
      <c r="BP172" s="33">
        <v>1597435.59</v>
      </c>
      <c r="BQ172" s="33">
        <v>1597435.59</v>
      </c>
      <c r="BR172" s="33">
        <v>1597435.59</v>
      </c>
      <c r="BS172" s="33">
        <v>1597435.59</v>
      </c>
      <c r="BT172" s="33">
        <v>1597435.59</v>
      </c>
      <c r="BU172" s="33">
        <v>1597435.59</v>
      </c>
      <c r="BV172" s="34">
        <v>1597435.59</v>
      </c>
      <c r="BW172" s="23" t="s">
        <v>77</v>
      </c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5"/>
    </row>
    <row r="173" spans="1:97" s="9" customFormat="1" ht="39" customHeight="1" x14ac:dyDescent="0.2">
      <c r="A173" s="26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8"/>
      <c r="W173" s="35" t="s">
        <v>177</v>
      </c>
      <c r="X173" s="36" t="s">
        <v>177</v>
      </c>
      <c r="Y173" s="36" t="s">
        <v>177</v>
      </c>
      <c r="Z173" s="36" t="s">
        <v>177</v>
      </c>
      <c r="AA173" s="36" t="s">
        <v>177</v>
      </c>
      <c r="AB173" s="36" t="s">
        <v>177</v>
      </c>
      <c r="AC173" s="36" t="s">
        <v>177</v>
      </c>
      <c r="AD173" s="36" t="s">
        <v>177</v>
      </c>
      <c r="AE173" s="36" t="s">
        <v>177</v>
      </c>
      <c r="AF173" s="36" t="s">
        <v>177</v>
      </c>
      <c r="AG173" s="36" t="s">
        <v>177</v>
      </c>
      <c r="AH173" s="36" t="s">
        <v>177</v>
      </c>
      <c r="AI173" s="36" t="s">
        <v>177</v>
      </c>
      <c r="AJ173" s="36" t="s">
        <v>177</v>
      </c>
      <c r="AK173" s="36" t="s">
        <v>177</v>
      </c>
      <c r="AL173" s="36" t="s">
        <v>177</v>
      </c>
      <c r="AM173" s="36" t="s">
        <v>177</v>
      </c>
      <c r="AN173" s="36" t="s">
        <v>177</v>
      </c>
      <c r="AO173" s="36" t="s">
        <v>177</v>
      </c>
      <c r="AP173" s="36" t="s">
        <v>177</v>
      </c>
      <c r="AQ173" s="36" t="s">
        <v>177</v>
      </c>
      <c r="AR173" s="36" t="s">
        <v>177</v>
      </c>
      <c r="AS173" s="36" t="s">
        <v>177</v>
      </c>
      <c r="AT173" s="36" t="s">
        <v>177</v>
      </c>
      <c r="AU173" s="36" t="s">
        <v>177</v>
      </c>
      <c r="AV173" s="37" t="s">
        <v>177</v>
      </c>
      <c r="AW173" s="32">
        <v>429.17</v>
      </c>
      <c r="AX173" s="33">
        <v>429167.8</v>
      </c>
      <c r="AY173" s="33">
        <v>429167.8</v>
      </c>
      <c r="AZ173" s="33">
        <v>429167.8</v>
      </c>
      <c r="BA173" s="33">
        <v>429167.8</v>
      </c>
      <c r="BB173" s="33">
        <v>429167.8</v>
      </c>
      <c r="BC173" s="33">
        <v>429167.8</v>
      </c>
      <c r="BD173" s="33">
        <v>429167.8</v>
      </c>
      <c r="BE173" s="33">
        <v>429167.8</v>
      </c>
      <c r="BF173" s="33">
        <v>429167.8</v>
      </c>
      <c r="BG173" s="33">
        <v>429167.8</v>
      </c>
      <c r="BH173" s="33">
        <v>429167.8</v>
      </c>
      <c r="BI173" s="33">
        <v>429167.8</v>
      </c>
      <c r="BJ173" s="33">
        <v>429167.8</v>
      </c>
      <c r="BK173" s="33">
        <v>429167.8</v>
      </c>
      <c r="BL173" s="33">
        <v>429167.8</v>
      </c>
      <c r="BM173" s="33">
        <v>429167.8</v>
      </c>
      <c r="BN173" s="33">
        <v>429167.8</v>
      </c>
      <c r="BO173" s="33">
        <v>429167.8</v>
      </c>
      <c r="BP173" s="33">
        <v>429167.8</v>
      </c>
      <c r="BQ173" s="33">
        <v>429167.8</v>
      </c>
      <c r="BR173" s="33">
        <v>429167.8</v>
      </c>
      <c r="BS173" s="33">
        <v>429167.8</v>
      </c>
      <c r="BT173" s="33">
        <v>429167.8</v>
      </c>
      <c r="BU173" s="33">
        <v>429167.8</v>
      </c>
      <c r="BV173" s="34">
        <v>429167.8</v>
      </c>
      <c r="BW173" s="23" t="s">
        <v>77</v>
      </c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5"/>
    </row>
    <row r="174" spans="1:97" s="9" customFormat="1" ht="39" customHeight="1" x14ac:dyDescent="0.2">
      <c r="A174" s="26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8"/>
      <c r="W174" s="35" t="s">
        <v>178</v>
      </c>
      <c r="X174" s="36" t="s">
        <v>178</v>
      </c>
      <c r="Y174" s="36" t="s">
        <v>178</v>
      </c>
      <c r="Z174" s="36" t="s">
        <v>178</v>
      </c>
      <c r="AA174" s="36" t="s">
        <v>178</v>
      </c>
      <c r="AB174" s="36" t="s">
        <v>178</v>
      </c>
      <c r="AC174" s="36" t="s">
        <v>178</v>
      </c>
      <c r="AD174" s="36" t="s">
        <v>178</v>
      </c>
      <c r="AE174" s="36" t="s">
        <v>178</v>
      </c>
      <c r="AF174" s="36" t="s">
        <v>178</v>
      </c>
      <c r="AG174" s="36" t="s">
        <v>178</v>
      </c>
      <c r="AH174" s="36" t="s">
        <v>178</v>
      </c>
      <c r="AI174" s="36" t="s">
        <v>178</v>
      </c>
      <c r="AJ174" s="36" t="s">
        <v>178</v>
      </c>
      <c r="AK174" s="36" t="s">
        <v>178</v>
      </c>
      <c r="AL174" s="36" t="s">
        <v>178</v>
      </c>
      <c r="AM174" s="36" t="s">
        <v>178</v>
      </c>
      <c r="AN174" s="36" t="s">
        <v>178</v>
      </c>
      <c r="AO174" s="36" t="s">
        <v>178</v>
      </c>
      <c r="AP174" s="36" t="s">
        <v>178</v>
      </c>
      <c r="AQ174" s="36" t="s">
        <v>178</v>
      </c>
      <c r="AR174" s="36" t="s">
        <v>178</v>
      </c>
      <c r="AS174" s="36" t="s">
        <v>178</v>
      </c>
      <c r="AT174" s="36" t="s">
        <v>178</v>
      </c>
      <c r="AU174" s="36" t="s">
        <v>178</v>
      </c>
      <c r="AV174" s="37" t="s">
        <v>178</v>
      </c>
      <c r="AW174" s="32">
        <v>60.441890000000001</v>
      </c>
      <c r="AX174" s="33">
        <v>60441.89</v>
      </c>
      <c r="AY174" s="33">
        <v>60441.89</v>
      </c>
      <c r="AZ174" s="33">
        <v>60441.89</v>
      </c>
      <c r="BA174" s="33">
        <v>60441.89</v>
      </c>
      <c r="BB174" s="33">
        <v>60441.89</v>
      </c>
      <c r="BC174" s="33">
        <v>60441.89</v>
      </c>
      <c r="BD174" s="33">
        <v>60441.89</v>
      </c>
      <c r="BE174" s="33">
        <v>60441.89</v>
      </c>
      <c r="BF174" s="33">
        <v>60441.89</v>
      </c>
      <c r="BG174" s="33">
        <v>60441.89</v>
      </c>
      <c r="BH174" s="33">
        <v>60441.89</v>
      </c>
      <c r="BI174" s="33">
        <v>60441.89</v>
      </c>
      <c r="BJ174" s="33">
        <v>60441.89</v>
      </c>
      <c r="BK174" s="33">
        <v>60441.89</v>
      </c>
      <c r="BL174" s="33">
        <v>60441.89</v>
      </c>
      <c r="BM174" s="33">
        <v>60441.89</v>
      </c>
      <c r="BN174" s="33">
        <v>60441.89</v>
      </c>
      <c r="BO174" s="33">
        <v>60441.89</v>
      </c>
      <c r="BP174" s="33">
        <v>60441.89</v>
      </c>
      <c r="BQ174" s="33">
        <v>60441.89</v>
      </c>
      <c r="BR174" s="33">
        <v>60441.89</v>
      </c>
      <c r="BS174" s="33">
        <v>60441.89</v>
      </c>
      <c r="BT174" s="33">
        <v>60441.89</v>
      </c>
      <c r="BU174" s="33">
        <v>60441.89</v>
      </c>
      <c r="BV174" s="34">
        <v>60441.89</v>
      </c>
      <c r="BW174" s="23" t="s">
        <v>77</v>
      </c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5"/>
    </row>
    <row r="175" spans="1:97" s="9" customFormat="1" ht="39" customHeight="1" x14ac:dyDescent="0.2">
      <c r="A175" s="26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8"/>
      <c r="W175" s="35" t="s">
        <v>179</v>
      </c>
      <c r="X175" s="36" t="s">
        <v>179</v>
      </c>
      <c r="Y175" s="36" t="s">
        <v>179</v>
      </c>
      <c r="Z175" s="36" t="s">
        <v>179</v>
      </c>
      <c r="AA175" s="36" t="s">
        <v>179</v>
      </c>
      <c r="AB175" s="36" t="s">
        <v>179</v>
      </c>
      <c r="AC175" s="36" t="s">
        <v>179</v>
      </c>
      <c r="AD175" s="36" t="s">
        <v>179</v>
      </c>
      <c r="AE175" s="36" t="s">
        <v>179</v>
      </c>
      <c r="AF175" s="36" t="s">
        <v>179</v>
      </c>
      <c r="AG175" s="36" t="s">
        <v>179</v>
      </c>
      <c r="AH175" s="36" t="s">
        <v>179</v>
      </c>
      <c r="AI175" s="36" t="s">
        <v>179</v>
      </c>
      <c r="AJ175" s="36" t="s">
        <v>179</v>
      </c>
      <c r="AK175" s="36" t="s">
        <v>179</v>
      </c>
      <c r="AL175" s="36" t="s">
        <v>179</v>
      </c>
      <c r="AM175" s="36" t="s">
        <v>179</v>
      </c>
      <c r="AN175" s="36" t="s">
        <v>179</v>
      </c>
      <c r="AO175" s="36" t="s">
        <v>179</v>
      </c>
      <c r="AP175" s="36" t="s">
        <v>179</v>
      </c>
      <c r="AQ175" s="36" t="s">
        <v>179</v>
      </c>
      <c r="AR175" s="36" t="s">
        <v>179</v>
      </c>
      <c r="AS175" s="36" t="s">
        <v>179</v>
      </c>
      <c r="AT175" s="36" t="s">
        <v>179</v>
      </c>
      <c r="AU175" s="36" t="s">
        <v>179</v>
      </c>
      <c r="AV175" s="37" t="s">
        <v>179</v>
      </c>
      <c r="AW175" s="32">
        <v>60.43085</v>
      </c>
      <c r="AX175" s="33">
        <v>60430.85</v>
      </c>
      <c r="AY175" s="33">
        <v>60430.85</v>
      </c>
      <c r="AZ175" s="33">
        <v>60430.85</v>
      </c>
      <c r="BA175" s="33">
        <v>60430.85</v>
      </c>
      <c r="BB175" s="33">
        <v>60430.85</v>
      </c>
      <c r="BC175" s="33">
        <v>60430.85</v>
      </c>
      <c r="BD175" s="33">
        <v>60430.85</v>
      </c>
      <c r="BE175" s="33">
        <v>60430.85</v>
      </c>
      <c r="BF175" s="33">
        <v>60430.85</v>
      </c>
      <c r="BG175" s="33">
        <v>60430.85</v>
      </c>
      <c r="BH175" s="33">
        <v>60430.85</v>
      </c>
      <c r="BI175" s="33">
        <v>60430.85</v>
      </c>
      <c r="BJ175" s="33">
        <v>60430.85</v>
      </c>
      <c r="BK175" s="33">
        <v>60430.85</v>
      </c>
      <c r="BL175" s="33">
        <v>60430.85</v>
      </c>
      <c r="BM175" s="33">
        <v>60430.85</v>
      </c>
      <c r="BN175" s="33">
        <v>60430.85</v>
      </c>
      <c r="BO175" s="33">
        <v>60430.85</v>
      </c>
      <c r="BP175" s="33">
        <v>60430.85</v>
      </c>
      <c r="BQ175" s="33">
        <v>60430.85</v>
      </c>
      <c r="BR175" s="33">
        <v>60430.85</v>
      </c>
      <c r="BS175" s="33">
        <v>60430.85</v>
      </c>
      <c r="BT175" s="33">
        <v>60430.85</v>
      </c>
      <c r="BU175" s="33">
        <v>60430.85</v>
      </c>
      <c r="BV175" s="34">
        <v>60430.85</v>
      </c>
      <c r="BW175" s="23" t="s">
        <v>77</v>
      </c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5"/>
    </row>
    <row r="176" spans="1:97" s="9" customFormat="1" ht="48.75" customHeight="1" x14ac:dyDescent="0.2">
      <c r="A176" s="26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8"/>
      <c r="W176" s="35" t="s">
        <v>185</v>
      </c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7"/>
      <c r="AW176" s="32">
        <v>1164</v>
      </c>
      <c r="AX176" s="33">
        <f t="shared" ref="AX176:BV176" si="0">5680669.73</f>
        <v>5680669.7300000004</v>
      </c>
      <c r="AY176" s="33">
        <f t="shared" si="0"/>
        <v>5680669.7300000004</v>
      </c>
      <c r="AZ176" s="33">
        <f t="shared" si="0"/>
        <v>5680669.7300000004</v>
      </c>
      <c r="BA176" s="33">
        <f t="shared" si="0"/>
        <v>5680669.7300000004</v>
      </c>
      <c r="BB176" s="33">
        <f t="shared" si="0"/>
        <v>5680669.7300000004</v>
      </c>
      <c r="BC176" s="33">
        <f t="shared" si="0"/>
        <v>5680669.7300000004</v>
      </c>
      <c r="BD176" s="33">
        <f t="shared" si="0"/>
        <v>5680669.7300000004</v>
      </c>
      <c r="BE176" s="33">
        <f t="shared" si="0"/>
        <v>5680669.7300000004</v>
      </c>
      <c r="BF176" s="33">
        <f t="shared" si="0"/>
        <v>5680669.7300000004</v>
      </c>
      <c r="BG176" s="33">
        <f t="shared" si="0"/>
        <v>5680669.7300000004</v>
      </c>
      <c r="BH176" s="33">
        <f t="shared" si="0"/>
        <v>5680669.7300000004</v>
      </c>
      <c r="BI176" s="33">
        <f t="shared" si="0"/>
        <v>5680669.7300000004</v>
      </c>
      <c r="BJ176" s="33">
        <f t="shared" si="0"/>
        <v>5680669.7300000004</v>
      </c>
      <c r="BK176" s="33">
        <f t="shared" si="0"/>
        <v>5680669.7300000004</v>
      </c>
      <c r="BL176" s="33">
        <f t="shared" si="0"/>
        <v>5680669.7300000004</v>
      </c>
      <c r="BM176" s="33">
        <f t="shared" si="0"/>
        <v>5680669.7300000004</v>
      </c>
      <c r="BN176" s="33">
        <f t="shared" si="0"/>
        <v>5680669.7300000004</v>
      </c>
      <c r="BO176" s="33">
        <f t="shared" si="0"/>
        <v>5680669.7300000004</v>
      </c>
      <c r="BP176" s="33">
        <f t="shared" si="0"/>
        <v>5680669.7300000004</v>
      </c>
      <c r="BQ176" s="33">
        <f t="shared" si="0"/>
        <v>5680669.7300000004</v>
      </c>
      <c r="BR176" s="33">
        <f t="shared" si="0"/>
        <v>5680669.7300000004</v>
      </c>
      <c r="BS176" s="33">
        <f t="shared" si="0"/>
        <v>5680669.7300000004</v>
      </c>
      <c r="BT176" s="33">
        <f t="shared" si="0"/>
        <v>5680669.7300000004</v>
      </c>
      <c r="BU176" s="33">
        <f t="shared" si="0"/>
        <v>5680669.7300000004</v>
      </c>
      <c r="BV176" s="34">
        <f t="shared" si="0"/>
        <v>5680669.7300000004</v>
      </c>
      <c r="BW176" s="23" t="s">
        <v>186</v>
      </c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5"/>
    </row>
    <row r="177" spans="1:97" s="9" customFormat="1" ht="39" customHeight="1" x14ac:dyDescent="0.2">
      <c r="A177" s="26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8"/>
      <c r="W177" s="35" t="s">
        <v>187</v>
      </c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7"/>
      <c r="AW177" s="32">
        <v>7887</v>
      </c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4"/>
      <c r="BW177" s="23" t="s">
        <v>77</v>
      </c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5"/>
    </row>
    <row r="178" spans="1:97" s="9" customFormat="1" ht="18" customHeight="1" x14ac:dyDescent="0.2">
      <c r="A178" s="26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8"/>
      <c r="W178" s="35" t="s">
        <v>73</v>
      </c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7"/>
      <c r="AW178" s="32">
        <f>AW177+AW176+AW175+AW174+AW173+AW172+AW171+AW170+AW169+AW168+AW167+AW166+AW165+AW164+AW163+AW162+AW161+AW160+AW159+AW158+AW157+AW156+AW155+AW154+AW153+AW152+AW151+AW150+AW149+AW148+AW147+AW146+AW145+AW144+AW143+AW142+AW141+AW140+AW139+AW138+AW137+AW136+AW135+AW134+AW133+AW132+AW131+AW130+AW129+AW128+AW127+AW126+AW125+AW124+AW123+AW122+AW121+AW120+AW119+AW118+AW117+AW116+AW115+AW114</f>
        <v>58811.944458000013</v>
      </c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4"/>
      <c r="BW178" s="23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5"/>
    </row>
    <row r="179" spans="1:97" s="9" customFormat="1" ht="15" customHeight="1" x14ac:dyDescent="0.2">
      <c r="A179" s="26" t="s">
        <v>74</v>
      </c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8"/>
      <c r="W179" s="35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7"/>
      <c r="AW179" s="92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93"/>
      <c r="BN179" s="93"/>
      <c r="BO179" s="93"/>
      <c r="BP179" s="93"/>
      <c r="BQ179" s="93"/>
      <c r="BR179" s="93"/>
      <c r="BS179" s="93"/>
      <c r="BT179" s="93"/>
      <c r="BU179" s="93"/>
      <c r="BV179" s="94"/>
      <c r="BW179" s="23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5"/>
    </row>
    <row r="180" spans="1:97" s="9" customFormat="1" ht="32.25" customHeight="1" x14ac:dyDescent="0.2">
      <c r="A180" s="26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8"/>
      <c r="W180" s="35" t="s">
        <v>171</v>
      </c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7"/>
      <c r="AW180" s="32">
        <v>0.34765000000000001</v>
      </c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4"/>
      <c r="BW180" s="23" t="s">
        <v>77</v>
      </c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5"/>
    </row>
    <row r="181" spans="1:97" s="9" customFormat="1" ht="48" customHeight="1" x14ac:dyDescent="0.2">
      <c r="A181" s="26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8"/>
      <c r="W181" s="35" t="s">
        <v>142</v>
      </c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7"/>
      <c r="AW181" s="32">
        <f>23.25373*0.35</f>
        <v>8.1388055000000001</v>
      </c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4"/>
      <c r="BW181" s="23" t="s">
        <v>77</v>
      </c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5"/>
    </row>
    <row r="182" spans="1:97" s="9" customFormat="1" ht="32.25" customHeight="1" x14ac:dyDescent="0.2">
      <c r="A182" s="26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8"/>
      <c r="W182" s="35" t="s">
        <v>188</v>
      </c>
      <c r="X182" s="36" t="s">
        <v>188</v>
      </c>
      <c r="Y182" s="36" t="s">
        <v>188</v>
      </c>
      <c r="Z182" s="36" t="s">
        <v>188</v>
      </c>
      <c r="AA182" s="36" t="s">
        <v>188</v>
      </c>
      <c r="AB182" s="36" t="s">
        <v>188</v>
      </c>
      <c r="AC182" s="36" t="s">
        <v>188</v>
      </c>
      <c r="AD182" s="36" t="s">
        <v>188</v>
      </c>
      <c r="AE182" s="36" t="s">
        <v>188</v>
      </c>
      <c r="AF182" s="36" t="s">
        <v>188</v>
      </c>
      <c r="AG182" s="36" t="s">
        <v>188</v>
      </c>
      <c r="AH182" s="36" t="s">
        <v>188</v>
      </c>
      <c r="AI182" s="36" t="s">
        <v>188</v>
      </c>
      <c r="AJ182" s="36" t="s">
        <v>188</v>
      </c>
      <c r="AK182" s="36" t="s">
        <v>188</v>
      </c>
      <c r="AL182" s="36" t="s">
        <v>188</v>
      </c>
      <c r="AM182" s="36" t="s">
        <v>188</v>
      </c>
      <c r="AN182" s="36" t="s">
        <v>188</v>
      </c>
      <c r="AO182" s="36" t="s">
        <v>188</v>
      </c>
      <c r="AP182" s="36" t="s">
        <v>188</v>
      </c>
      <c r="AQ182" s="36" t="s">
        <v>188</v>
      </c>
      <c r="AR182" s="36" t="s">
        <v>188</v>
      </c>
      <c r="AS182" s="36" t="s">
        <v>188</v>
      </c>
      <c r="AT182" s="36" t="s">
        <v>188</v>
      </c>
      <c r="AU182" s="36" t="s">
        <v>188</v>
      </c>
      <c r="AV182" s="37" t="s">
        <v>188</v>
      </c>
      <c r="AW182" s="32">
        <v>0.91435</v>
      </c>
      <c r="AX182" s="33">
        <f t="shared" ref="AX182:BG183" si="1">84037.35-83123</f>
        <v>914.35000000000582</v>
      </c>
      <c r="AY182" s="33">
        <f t="shared" si="1"/>
        <v>914.35000000000582</v>
      </c>
      <c r="AZ182" s="33">
        <f t="shared" si="1"/>
        <v>914.35000000000582</v>
      </c>
      <c r="BA182" s="33">
        <f t="shared" si="1"/>
        <v>914.35000000000582</v>
      </c>
      <c r="BB182" s="33">
        <f t="shared" si="1"/>
        <v>914.35000000000582</v>
      </c>
      <c r="BC182" s="33">
        <f t="shared" si="1"/>
        <v>914.35000000000582</v>
      </c>
      <c r="BD182" s="33">
        <f t="shared" si="1"/>
        <v>914.35000000000582</v>
      </c>
      <c r="BE182" s="33">
        <f t="shared" si="1"/>
        <v>914.35000000000582</v>
      </c>
      <c r="BF182" s="33">
        <f t="shared" si="1"/>
        <v>914.35000000000582</v>
      </c>
      <c r="BG182" s="33">
        <f t="shared" si="1"/>
        <v>914.35000000000582</v>
      </c>
      <c r="BH182" s="33">
        <f t="shared" ref="BH182:BV183" si="2">84037.35-83123</f>
        <v>914.35000000000582</v>
      </c>
      <c r="BI182" s="33">
        <f t="shared" si="2"/>
        <v>914.35000000000582</v>
      </c>
      <c r="BJ182" s="33">
        <f t="shared" si="2"/>
        <v>914.35000000000582</v>
      </c>
      <c r="BK182" s="33">
        <f t="shared" si="2"/>
        <v>914.35000000000582</v>
      </c>
      <c r="BL182" s="33">
        <f t="shared" si="2"/>
        <v>914.35000000000582</v>
      </c>
      <c r="BM182" s="33">
        <f t="shared" si="2"/>
        <v>914.35000000000582</v>
      </c>
      <c r="BN182" s="33">
        <f t="shared" si="2"/>
        <v>914.35000000000582</v>
      </c>
      <c r="BO182" s="33">
        <f t="shared" si="2"/>
        <v>914.35000000000582</v>
      </c>
      <c r="BP182" s="33">
        <f t="shared" si="2"/>
        <v>914.35000000000582</v>
      </c>
      <c r="BQ182" s="33">
        <f t="shared" si="2"/>
        <v>914.35000000000582</v>
      </c>
      <c r="BR182" s="33">
        <f t="shared" si="2"/>
        <v>914.35000000000582</v>
      </c>
      <c r="BS182" s="33">
        <f t="shared" si="2"/>
        <v>914.35000000000582</v>
      </c>
      <c r="BT182" s="33">
        <f t="shared" si="2"/>
        <v>914.35000000000582</v>
      </c>
      <c r="BU182" s="33">
        <f t="shared" si="2"/>
        <v>914.35000000000582</v>
      </c>
      <c r="BV182" s="34">
        <f t="shared" si="2"/>
        <v>914.35000000000582</v>
      </c>
      <c r="BW182" s="23" t="s">
        <v>77</v>
      </c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5"/>
    </row>
    <row r="183" spans="1:97" s="9" customFormat="1" ht="32.25" customHeight="1" x14ac:dyDescent="0.2">
      <c r="A183" s="26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8"/>
      <c r="W183" s="35" t="s">
        <v>150</v>
      </c>
      <c r="X183" s="36" t="s">
        <v>150</v>
      </c>
      <c r="Y183" s="36" t="s">
        <v>150</v>
      </c>
      <c r="Z183" s="36" t="s">
        <v>150</v>
      </c>
      <c r="AA183" s="36" t="s">
        <v>150</v>
      </c>
      <c r="AB183" s="36" t="s">
        <v>150</v>
      </c>
      <c r="AC183" s="36" t="s">
        <v>150</v>
      </c>
      <c r="AD183" s="36" t="s">
        <v>150</v>
      </c>
      <c r="AE183" s="36" t="s">
        <v>150</v>
      </c>
      <c r="AF183" s="36" t="s">
        <v>150</v>
      </c>
      <c r="AG183" s="36" t="s">
        <v>150</v>
      </c>
      <c r="AH183" s="36" t="s">
        <v>150</v>
      </c>
      <c r="AI183" s="36" t="s">
        <v>150</v>
      </c>
      <c r="AJ183" s="36" t="s">
        <v>150</v>
      </c>
      <c r="AK183" s="36" t="s">
        <v>150</v>
      </c>
      <c r="AL183" s="36" t="s">
        <v>150</v>
      </c>
      <c r="AM183" s="36" t="s">
        <v>150</v>
      </c>
      <c r="AN183" s="36" t="s">
        <v>150</v>
      </c>
      <c r="AO183" s="36" t="s">
        <v>150</v>
      </c>
      <c r="AP183" s="36" t="s">
        <v>150</v>
      </c>
      <c r="AQ183" s="36" t="s">
        <v>150</v>
      </c>
      <c r="AR183" s="36" t="s">
        <v>150</v>
      </c>
      <c r="AS183" s="36" t="s">
        <v>150</v>
      </c>
      <c r="AT183" s="36" t="s">
        <v>150</v>
      </c>
      <c r="AU183" s="36" t="s">
        <v>150</v>
      </c>
      <c r="AV183" s="37" t="s">
        <v>150</v>
      </c>
      <c r="AW183" s="32">
        <v>0.91435</v>
      </c>
      <c r="AX183" s="33">
        <f t="shared" si="1"/>
        <v>914.35000000000582</v>
      </c>
      <c r="AY183" s="33">
        <f t="shared" si="1"/>
        <v>914.35000000000582</v>
      </c>
      <c r="AZ183" s="33">
        <f t="shared" si="1"/>
        <v>914.35000000000582</v>
      </c>
      <c r="BA183" s="33">
        <f t="shared" si="1"/>
        <v>914.35000000000582</v>
      </c>
      <c r="BB183" s="33">
        <f t="shared" si="1"/>
        <v>914.35000000000582</v>
      </c>
      <c r="BC183" s="33">
        <f t="shared" si="1"/>
        <v>914.35000000000582</v>
      </c>
      <c r="BD183" s="33">
        <f t="shared" si="1"/>
        <v>914.35000000000582</v>
      </c>
      <c r="BE183" s="33">
        <f t="shared" si="1"/>
        <v>914.35000000000582</v>
      </c>
      <c r="BF183" s="33">
        <f t="shared" si="1"/>
        <v>914.35000000000582</v>
      </c>
      <c r="BG183" s="33">
        <f t="shared" si="1"/>
        <v>914.35000000000582</v>
      </c>
      <c r="BH183" s="33">
        <f t="shared" si="2"/>
        <v>914.35000000000582</v>
      </c>
      <c r="BI183" s="33">
        <f t="shared" si="2"/>
        <v>914.35000000000582</v>
      </c>
      <c r="BJ183" s="33">
        <f t="shared" si="2"/>
        <v>914.35000000000582</v>
      </c>
      <c r="BK183" s="33">
        <f t="shared" si="2"/>
        <v>914.35000000000582</v>
      </c>
      <c r="BL183" s="33">
        <f t="shared" si="2"/>
        <v>914.35000000000582</v>
      </c>
      <c r="BM183" s="33">
        <f t="shared" si="2"/>
        <v>914.35000000000582</v>
      </c>
      <c r="BN183" s="33">
        <f t="shared" si="2"/>
        <v>914.35000000000582</v>
      </c>
      <c r="BO183" s="33">
        <f t="shared" si="2"/>
        <v>914.35000000000582</v>
      </c>
      <c r="BP183" s="33">
        <f t="shared" si="2"/>
        <v>914.35000000000582</v>
      </c>
      <c r="BQ183" s="33">
        <f t="shared" si="2"/>
        <v>914.35000000000582</v>
      </c>
      <c r="BR183" s="33">
        <f t="shared" si="2"/>
        <v>914.35000000000582</v>
      </c>
      <c r="BS183" s="33">
        <f t="shared" si="2"/>
        <v>914.35000000000582</v>
      </c>
      <c r="BT183" s="33">
        <f t="shared" si="2"/>
        <v>914.35000000000582</v>
      </c>
      <c r="BU183" s="33">
        <f t="shared" si="2"/>
        <v>914.35000000000582</v>
      </c>
      <c r="BV183" s="34">
        <f t="shared" si="2"/>
        <v>914.35000000000582</v>
      </c>
      <c r="BW183" s="23" t="s">
        <v>77</v>
      </c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5"/>
    </row>
    <row r="184" spans="1:97" s="9" customFormat="1" ht="32.25" customHeight="1" x14ac:dyDescent="0.2">
      <c r="A184" s="26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8"/>
      <c r="W184" s="35" t="s">
        <v>189</v>
      </c>
      <c r="X184" s="36" t="s">
        <v>189</v>
      </c>
      <c r="Y184" s="36" t="s">
        <v>189</v>
      </c>
      <c r="Z184" s="36" t="s">
        <v>189</v>
      </c>
      <c r="AA184" s="36" t="s">
        <v>189</v>
      </c>
      <c r="AB184" s="36" t="s">
        <v>189</v>
      </c>
      <c r="AC184" s="36" t="s">
        <v>189</v>
      </c>
      <c r="AD184" s="36" t="s">
        <v>189</v>
      </c>
      <c r="AE184" s="36" t="s">
        <v>189</v>
      </c>
      <c r="AF184" s="36" t="s">
        <v>189</v>
      </c>
      <c r="AG184" s="36" t="s">
        <v>189</v>
      </c>
      <c r="AH184" s="36" t="s">
        <v>189</v>
      </c>
      <c r="AI184" s="36" t="s">
        <v>189</v>
      </c>
      <c r="AJ184" s="36" t="s">
        <v>189</v>
      </c>
      <c r="AK184" s="36" t="s">
        <v>189</v>
      </c>
      <c r="AL184" s="36" t="s">
        <v>189</v>
      </c>
      <c r="AM184" s="36" t="s">
        <v>189</v>
      </c>
      <c r="AN184" s="36" t="s">
        <v>189</v>
      </c>
      <c r="AO184" s="36" t="s">
        <v>189</v>
      </c>
      <c r="AP184" s="36" t="s">
        <v>189</v>
      </c>
      <c r="AQ184" s="36" t="s">
        <v>189</v>
      </c>
      <c r="AR184" s="36" t="s">
        <v>189</v>
      </c>
      <c r="AS184" s="36" t="s">
        <v>189</v>
      </c>
      <c r="AT184" s="36" t="s">
        <v>189</v>
      </c>
      <c r="AU184" s="36" t="s">
        <v>189</v>
      </c>
      <c r="AV184" s="37" t="s">
        <v>189</v>
      </c>
      <c r="AW184" s="32">
        <v>162.28335000000001</v>
      </c>
      <c r="AX184" s="33">
        <f t="shared" ref="AX184:BV184" si="3">14915315.09-14753031.74</f>
        <v>162283.34999999963</v>
      </c>
      <c r="AY184" s="33">
        <f t="shared" si="3"/>
        <v>162283.34999999963</v>
      </c>
      <c r="AZ184" s="33">
        <f t="shared" si="3"/>
        <v>162283.34999999963</v>
      </c>
      <c r="BA184" s="33">
        <f t="shared" si="3"/>
        <v>162283.34999999963</v>
      </c>
      <c r="BB184" s="33">
        <f t="shared" si="3"/>
        <v>162283.34999999963</v>
      </c>
      <c r="BC184" s="33">
        <f t="shared" si="3"/>
        <v>162283.34999999963</v>
      </c>
      <c r="BD184" s="33">
        <f t="shared" si="3"/>
        <v>162283.34999999963</v>
      </c>
      <c r="BE184" s="33">
        <f t="shared" si="3"/>
        <v>162283.34999999963</v>
      </c>
      <c r="BF184" s="33">
        <f t="shared" si="3"/>
        <v>162283.34999999963</v>
      </c>
      <c r="BG184" s="33">
        <f t="shared" si="3"/>
        <v>162283.34999999963</v>
      </c>
      <c r="BH184" s="33">
        <f t="shared" si="3"/>
        <v>162283.34999999963</v>
      </c>
      <c r="BI184" s="33">
        <f t="shared" si="3"/>
        <v>162283.34999999963</v>
      </c>
      <c r="BJ184" s="33">
        <f t="shared" si="3"/>
        <v>162283.34999999963</v>
      </c>
      <c r="BK184" s="33">
        <f t="shared" si="3"/>
        <v>162283.34999999963</v>
      </c>
      <c r="BL184" s="33">
        <f t="shared" si="3"/>
        <v>162283.34999999963</v>
      </c>
      <c r="BM184" s="33">
        <f t="shared" si="3"/>
        <v>162283.34999999963</v>
      </c>
      <c r="BN184" s="33">
        <f t="shared" si="3"/>
        <v>162283.34999999963</v>
      </c>
      <c r="BO184" s="33">
        <f t="shared" si="3"/>
        <v>162283.34999999963</v>
      </c>
      <c r="BP184" s="33">
        <f t="shared" si="3"/>
        <v>162283.34999999963</v>
      </c>
      <c r="BQ184" s="33">
        <f t="shared" si="3"/>
        <v>162283.34999999963</v>
      </c>
      <c r="BR184" s="33">
        <f t="shared" si="3"/>
        <v>162283.34999999963</v>
      </c>
      <c r="BS184" s="33">
        <f t="shared" si="3"/>
        <v>162283.34999999963</v>
      </c>
      <c r="BT184" s="33">
        <f t="shared" si="3"/>
        <v>162283.34999999963</v>
      </c>
      <c r="BU184" s="33">
        <f t="shared" si="3"/>
        <v>162283.34999999963</v>
      </c>
      <c r="BV184" s="34">
        <f t="shared" si="3"/>
        <v>162283.34999999963</v>
      </c>
      <c r="BW184" s="23" t="s">
        <v>77</v>
      </c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5"/>
    </row>
    <row r="185" spans="1:97" s="9" customFormat="1" ht="32.25" customHeight="1" x14ac:dyDescent="0.2">
      <c r="A185" s="26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8"/>
      <c r="W185" s="35" t="s">
        <v>190</v>
      </c>
      <c r="X185" s="36" t="s">
        <v>190</v>
      </c>
      <c r="Y185" s="36" t="s">
        <v>190</v>
      </c>
      <c r="Z185" s="36" t="s">
        <v>190</v>
      </c>
      <c r="AA185" s="36" t="s">
        <v>190</v>
      </c>
      <c r="AB185" s="36" t="s">
        <v>190</v>
      </c>
      <c r="AC185" s="36" t="s">
        <v>190</v>
      </c>
      <c r="AD185" s="36" t="s">
        <v>190</v>
      </c>
      <c r="AE185" s="36" t="s">
        <v>190</v>
      </c>
      <c r="AF185" s="36" t="s">
        <v>190</v>
      </c>
      <c r="AG185" s="36" t="s">
        <v>190</v>
      </c>
      <c r="AH185" s="36" t="s">
        <v>190</v>
      </c>
      <c r="AI185" s="36" t="s">
        <v>190</v>
      </c>
      <c r="AJ185" s="36" t="s">
        <v>190</v>
      </c>
      <c r="AK185" s="36" t="s">
        <v>190</v>
      </c>
      <c r="AL185" s="36" t="s">
        <v>190</v>
      </c>
      <c r="AM185" s="36" t="s">
        <v>190</v>
      </c>
      <c r="AN185" s="36" t="s">
        <v>190</v>
      </c>
      <c r="AO185" s="36" t="s">
        <v>190</v>
      </c>
      <c r="AP185" s="36" t="s">
        <v>190</v>
      </c>
      <c r="AQ185" s="36" t="s">
        <v>190</v>
      </c>
      <c r="AR185" s="36" t="s">
        <v>190</v>
      </c>
      <c r="AS185" s="36" t="s">
        <v>190</v>
      </c>
      <c r="AT185" s="36" t="s">
        <v>190</v>
      </c>
      <c r="AU185" s="36" t="s">
        <v>190</v>
      </c>
      <c r="AV185" s="37" t="s">
        <v>190</v>
      </c>
      <c r="AW185" s="32">
        <v>416.13502999999997</v>
      </c>
      <c r="AX185" s="33">
        <f t="shared" ref="AX185:BV185" si="4">443048.71-26913.68</f>
        <v>416135.03</v>
      </c>
      <c r="AY185" s="33">
        <f t="shared" si="4"/>
        <v>416135.03</v>
      </c>
      <c r="AZ185" s="33">
        <f t="shared" si="4"/>
        <v>416135.03</v>
      </c>
      <c r="BA185" s="33">
        <f t="shared" si="4"/>
        <v>416135.03</v>
      </c>
      <c r="BB185" s="33">
        <f t="shared" si="4"/>
        <v>416135.03</v>
      </c>
      <c r="BC185" s="33">
        <f t="shared" si="4"/>
        <v>416135.03</v>
      </c>
      <c r="BD185" s="33">
        <f t="shared" si="4"/>
        <v>416135.03</v>
      </c>
      <c r="BE185" s="33">
        <f t="shared" si="4"/>
        <v>416135.03</v>
      </c>
      <c r="BF185" s="33">
        <f t="shared" si="4"/>
        <v>416135.03</v>
      </c>
      <c r="BG185" s="33">
        <f t="shared" si="4"/>
        <v>416135.03</v>
      </c>
      <c r="BH185" s="33">
        <f t="shared" si="4"/>
        <v>416135.03</v>
      </c>
      <c r="BI185" s="33">
        <f t="shared" si="4"/>
        <v>416135.03</v>
      </c>
      <c r="BJ185" s="33">
        <f t="shared" si="4"/>
        <v>416135.03</v>
      </c>
      <c r="BK185" s="33">
        <f t="shared" si="4"/>
        <v>416135.03</v>
      </c>
      <c r="BL185" s="33">
        <f t="shared" si="4"/>
        <v>416135.03</v>
      </c>
      <c r="BM185" s="33">
        <f t="shared" si="4"/>
        <v>416135.03</v>
      </c>
      <c r="BN185" s="33">
        <f t="shared" si="4"/>
        <v>416135.03</v>
      </c>
      <c r="BO185" s="33">
        <f t="shared" si="4"/>
        <v>416135.03</v>
      </c>
      <c r="BP185" s="33">
        <f t="shared" si="4"/>
        <v>416135.03</v>
      </c>
      <c r="BQ185" s="33">
        <f t="shared" si="4"/>
        <v>416135.03</v>
      </c>
      <c r="BR185" s="33">
        <f t="shared" si="4"/>
        <v>416135.03</v>
      </c>
      <c r="BS185" s="33">
        <f t="shared" si="4"/>
        <v>416135.03</v>
      </c>
      <c r="BT185" s="33">
        <f t="shared" si="4"/>
        <v>416135.03</v>
      </c>
      <c r="BU185" s="33">
        <f t="shared" si="4"/>
        <v>416135.03</v>
      </c>
      <c r="BV185" s="34">
        <f t="shared" si="4"/>
        <v>416135.03</v>
      </c>
      <c r="BW185" s="23" t="s">
        <v>77</v>
      </c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5"/>
    </row>
    <row r="186" spans="1:97" s="9" customFormat="1" ht="32.25" customHeight="1" x14ac:dyDescent="0.2">
      <c r="A186" s="26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8"/>
      <c r="W186" s="35" t="s">
        <v>72</v>
      </c>
      <c r="X186" s="36" t="s">
        <v>72</v>
      </c>
      <c r="Y186" s="36" t="s">
        <v>72</v>
      </c>
      <c r="Z186" s="36" t="s">
        <v>72</v>
      </c>
      <c r="AA186" s="36" t="s">
        <v>72</v>
      </c>
      <c r="AB186" s="36" t="s">
        <v>72</v>
      </c>
      <c r="AC186" s="36" t="s">
        <v>72</v>
      </c>
      <c r="AD186" s="36" t="s">
        <v>72</v>
      </c>
      <c r="AE186" s="36" t="s">
        <v>72</v>
      </c>
      <c r="AF186" s="36" t="s">
        <v>72</v>
      </c>
      <c r="AG186" s="36" t="s">
        <v>72</v>
      </c>
      <c r="AH186" s="36" t="s">
        <v>72</v>
      </c>
      <c r="AI186" s="36" t="s">
        <v>72</v>
      </c>
      <c r="AJ186" s="36" t="s">
        <v>72</v>
      </c>
      <c r="AK186" s="36" t="s">
        <v>72</v>
      </c>
      <c r="AL186" s="36" t="s">
        <v>72</v>
      </c>
      <c r="AM186" s="36" t="s">
        <v>72</v>
      </c>
      <c r="AN186" s="36" t="s">
        <v>72</v>
      </c>
      <c r="AO186" s="36" t="s">
        <v>72</v>
      </c>
      <c r="AP186" s="36" t="s">
        <v>72</v>
      </c>
      <c r="AQ186" s="36" t="s">
        <v>72</v>
      </c>
      <c r="AR186" s="36" t="s">
        <v>72</v>
      </c>
      <c r="AS186" s="36" t="s">
        <v>72</v>
      </c>
      <c r="AT186" s="36" t="s">
        <v>72</v>
      </c>
      <c r="AU186" s="36" t="s">
        <v>72</v>
      </c>
      <c r="AV186" s="37" t="s">
        <v>72</v>
      </c>
      <c r="AW186" s="32">
        <v>52.758139999999997</v>
      </c>
      <c r="AX186" s="33">
        <f t="shared" ref="AX186:BV186" si="5">9190665.67-4200601.09-59322.03-4877984.41</f>
        <v>52758.139999999665</v>
      </c>
      <c r="AY186" s="33">
        <f t="shared" si="5"/>
        <v>52758.139999999665</v>
      </c>
      <c r="AZ186" s="33">
        <f t="shared" si="5"/>
        <v>52758.139999999665</v>
      </c>
      <c r="BA186" s="33">
        <f t="shared" si="5"/>
        <v>52758.139999999665</v>
      </c>
      <c r="BB186" s="33">
        <f t="shared" si="5"/>
        <v>52758.139999999665</v>
      </c>
      <c r="BC186" s="33">
        <f t="shared" si="5"/>
        <v>52758.139999999665</v>
      </c>
      <c r="BD186" s="33">
        <f t="shared" si="5"/>
        <v>52758.139999999665</v>
      </c>
      <c r="BE186" s="33">
        <f t="shared" si="5"/>
        <v>52758.139999999665</v>
      </c>
      <c r="BF186" s="33">
        <f t="shared" si="5"/>
        <v>52758.139999999665</v>
      </c>
      <c r="BG186" s="33">
        <f t="shared" si="5"/>
        <v>52758.139999999665</v>
      </c>
      <c r="BH186" s="33">
        <f t="shared" si="5"/>
        <v>52758.139999999665</v>
      </c>
      <c r="BI186" s="33">
        <f t="shared" si="5"/>
        <v>52758.139999999665</v>
      </c>
      <c r="BJ186" s="33">
        <f t="shared" si="5"/>
        <v>52758.139999999665</v>
      </c>
      <c r="BK186" s="33">
        <f t="shared" si="5"/>
        <v>52758.139999999665</v>
      </c>
      <c r="BL186" s="33">
        <f t="shared" si="5"/>
        <v>52758.139999999665</v>
      </c>
      <c r="BM186" s="33">
        <f t="shared" si="5"/>
        <v>52758.139999999665</v>
      </c>
      <c r="BN186" s="33">
        <f t="shared" si="5"/>
        <v>52758.139999999665</v>
      </c>
      <c r="BO186" s="33">
        <f t="shared" si="5"/>
        <v>52758.139999999665</v>
      </c>
      <c r="BP186" s="33">
        <f t="shared" si="5"/>
        <v>52758.139999999665</v>
      </c>
      <c r="BQ186" s="33">
        <f t="shared" si="5"/>
        <v>52758.139999999665</v>
      </c>
      <c r="BR186" s="33">
        <f t="shared" si="5"/>
        <v>52758.139999999665</v>
      </c>
      <c r="BS186" s="33">
        <f t="shared" si="5"/>
        <v>52758.139999999665</v>
      </c>
      <c r="BT186" s="33">
        <f t="shared" si="5"/>
        <v>52758.139999999665</v>
      </c>
      <c r="BU186" s="33">
        <f t="shared" si="5"/>
        <v>52758.139999999665</v>
      </c>
      <c r="BV186" s="34">
        <f t="shared" si="5"/>
        <v>52758.139999999665</v>
      </c>
      <c r="BW186" s="23" t="s">
        <v>77</v>
      </c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5"/>
    </row>
    <row r="187" spans="1:97" s="9" customFormat="1" ht="32.25" customHeight="1" x14ac:dyDescent="0.2">
      <c r="A187" s="26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8"/>
      <c r="W187" s="35" t="s">
        <v>159</v>
      </c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7"/>
      <c r="AW187" s="32">
        <v>0.83270999999999995</v>
      </c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4"/>
      <c r="BW187" s="23" t="s">
        <v>77</v>
      </c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5"/>
    </row>
    <row r="188" spans="1:97" s="9" customFormat="1" ht="32.25" customHeight="1" x14ac:dyDescent="0.2">
      <c r="A188" s="26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8"/>
      <c r="W188" s="35" t="s">
        <v>168</v>
      </c>
      <c r="X188" s="36" t="s">
        <v>168</v>
      </c>
      <c r="Y188" s="36" t="s">
        <v>168</v>
      </c>
      <c r="Z188" s="36" t="s">
        <v>168</v>
      </c>
      <c r="AA188" s="36" t="s">
        <v>168</v>
      </c>
      <c r="AB188" s="36" t="s">
        <v>168</v>
      </c>
      <c r="AC188" s="36" t="s">
        <v>168</v>
      </c>
      <c r="AD188" s="36" t="s">
        <v>168</v>
      </c>
      <c r="AE188" s="36" t="s">
        <v>168</v>
      </c>
      <c r="AF188" s="36" t="s">
        <v>168</v>
      </c>
      <c r="AG188" s="36" t="s">
        <v>168</v>
      </c>
      <c r="AH188" s="36" t="s">
        <v>168</v>
      </c>
      <c r="AI188" s="36" t="s">
        <v>168</v>
      </c>
      <c r="AJ188" s="36" t="s">
        <v>168</v>
      </c>
      <c r="AK188" s="36" t="s">
        <v>168</v>
      </c>
      <c r="AL188" s="36" t="s">
        <v>168</v>
      </c>
      <c r="AM188" s="36" t="s">
        <v>168</v>
      </c>
      <c r="AN188" s="36" t="s">
        <v>168</v>
      </c>
      <c r="AO188" s="36" t="s">
        <v>168</v>
      </c>
      <c r="AP188" s="36" t="s">
        <v>168</v>
      </c>
      <c r="AQ188" s="36" t="s">
        <v>168</v>
      </c>
      <c r="AR188" s="36" t="s">
        <v>168</v>
      </c>
      <c r="AS188" s="36" t="s">
        <v>168</v>
      </c>
      <c r="AT188" s="36" t="s">
        <v>168</v>
      </c>
      <c r="AU188" s="36" t="s">
        <v>168</v>
      </c>
      <c r="AV188" s="37" t="s">
        <v>168</v>
      </c>
      <c r="AW188" s="32">
        <v>0.92467999999999995</v>
      </c>
      <c r="AX188" s="33">
        <f t="shared" ref="AX188:BV188" si="6">84986.26-84061.58</f>
        <v>924.67999999999302</v>
      </c>
      <c r="AY188" s="33">
        <f t="shared" si="6"/>
        <v>924.67999999999302</v>
      </c>
      <c r="AZ188" s="33">
        <f t="shared" si="6"/>
        <v>924.67999999999302</v>
      </c>
      <c r="BA188" s="33">
        <f t="shared" si="6"/>
        <v>924.67999999999302</v>
      </c>
      <c r="BB188" s="33">
        <f t="shared" si="6"/>
        <v>924.67999999999302</v>
      </c>
      <c r="BC188" s="33">
        <f t="shared" si="6"/>
        <v>924.67999999999302</v>
      </c>
      <c r="BD188" s="33">
        <f t="shared" si="6"/>
        <v>924.67999999999302</v>
      </c>
      <c r="BE188" s="33">
        <f t="shared" si="6"/>
        <v>924.67999999999302</v>
      </c>
      <c r="BF188" s="33">
        <f t="shared" si="6"/>
        <v>924.67999999999302</v>
      </c>
      <c r="BG188" s="33">
        <f t="shared" si="6"/>
        <v>924.67999999999302</v>
      </c>
      <c r="BH188" s="33">
        <f t="shared" si="6"/>
        <v>924.67999999999302</v>
      </c>
      <c r="BI188" s="33">
        <f t="shared" si="6"/>
        <v>924.67999999999302</v>
      </c>
      <c r="BJ188" s="33">
        <f t="shared" si="6"/>
        <v>924.67999999999302</v>
      </c>
      <c r="BK188" s="33">
        <f t="shared" si="6"/>
        <v>924.67999999999302</v>
      </c>
      <c r="BL188" s="33">
        <f t="shared" si="6"/>
        <v>924.67999999999302</v>
      </c>
      <c r="BM188" s="33">
        <f t="shared" si="6"/>
        <v>924.67999999999302</v>
      </c>
      <c r="BN188" s="33">
        <f t="shared" si="6"/>
        <v>924.67999999999302</v>
      </c>
      <c r="BO188" s="33">
        <f t="shared" si="6"/>
        <v>924.67999999999302</v>
      </c>
      <c r="BP188" s="33">
        <f t="shared" si="6"/>
        <v>924.67999999999302</v>
      </c>
      <c r="BQ188" s="33">
        <f t="shared" si="6"/>
        <v>924.67999999999302</v>
      </c>
      <c r="BR188" s="33">
        <f t="shared" si="6"/>
        <v>924.67999999999302</v>
      </c>
      <c r="BS188" s="33">
        <f t="shared" si="6"/>
        <v>924.67999999999302</v>
      </c>
      <c r="BT188" s="33">
        <f t="shared" si="6"/>
        <v>924.67999999999302</v>
      </c>
      <c r="BU188" s="33">
        <f t="shared" si="6"/>
        <v>924.67999999999302</v>
      </c>
      <c r="BV188" s="34">
        <f t="shared" si="6"/>
        <v>924.67999999999302</v>
      </c>
      <c r="BW188" s="23" t="s">
        <v>77</v>
      </c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5"/>
    </row>
    <row r="189" spans="1:97" s="9" customFormat="1" ht="48" customHeight="1" x14ac:dyDescent="0.2">
      <c r="A189" s="26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8"/>
      <c r="W189" s="35" t="s">
        <v>182</v>
      </c>
      <c r="X189" s="36" t="s">
        <v>182</v>
      </c>
      <c r="Y189" s="36" t="s">
        <v>182</v>
      </c>
      <c r="Z189" s="36" t="s">
        <v>182</v>
      </c>
      <c r="AA189" s="36" t="s">
        <v>182</v>
      </c>
      <c r="AB189" s="36" t="s">
        <v>182</v>
      </c>
      <c r="AC189" s="36" t="s">
        <v>182</v>
      </c>
      <c r="AD189" s="36" t="s">
        <v>182</v>
      </c>
      <c r="AE189" s="36" t="s">
        <v>182</v>
      </c>
      <c r="AF189" s="36" t="s">
        <v>182</v>
      </c>
      <c r="AG189" s="36" t="s">
        <v>182</v>
      </c>
      <c r="AH189" s="36" t="s">
        <v>182</v>
      </c>
      <c r="AI189" s="36" t="s">
        <v>182</v>
      </c>
      <c r="AJ189" s="36" t="s">
        <v>182</v>
      </c>
      <c r="AK189" s="36" t="s">
        <v>182</v>
      </c>
      <c r="AL189" s="36" t="s">
        <v>182</v>
      </c>
      <c r="AM189" s="36" t="s">
        <v>182</v>
      </c>
      <c r="AN189" s="36" t="s">
        <v>182</v>
      </c>
      <c r="AO189" s="36" t="s">
        <v>182</v>
      </c>
      <c r="AP189" s="36" t="s">
        <v>182</v>
      </c>
      <c r="AQ189" s="36" t="s">
        <v>182</v>
      </c>
      <c r="AR189" s="36" t="s">
        <v>182</v>
      </c>
      <c r="AS189" s="36" t="s">
        <v>182</v>
      </c>
      <c r="AT189" s="36" t="s">
        <v>182</v>
      </c>
      <c r="AU189" s="36" t="s">
        <v>182</v>
      </c>
      <c r="AV189" s="37" t="s">
        <v>182</v>
      </c>
      <c r="AW189" s="32">
        <f>4.38484*0.35</f>
        <v>1.5346939999999998</v>
      </c>
      <c r="AX189" s="33">
        <f t="shared" ref="AX189:BV189" si="7">485794.98-481410.14</f>
        <v>4384.8399999999674</v>
      </c>
      <c r="AY189" s="33">
        <f t="shared" si="7"/>
        <v>4384.8399999999674</v>
      </c>
      <c r="AZ189" s="33">
        <f t="shared" si="7"/>
        <v>4384.8399999999674</v>
      </c>
      <c r="BA189" s="33">
        <f t="shared" si="7"/>
        <v>4384.8399999999674</v>
      </c>
      <c r="BB189" s="33">
        <f t="shared" si="7"/>
        <v>4384.8399999999674</v>
      </c>
      <c r="BC189" s="33">
        <f t="shared" si="7"/>
        <v>4384.8399999999674</v>
      </c>
      <c r="BD189" s="33">
        <f t="shared" si="7"/>
        <v>4384.8399999999674</v>
      </c>
      <c r="BE189" s="33">
        <f t="shared" si="7"/>
        <v>4384.8399999999674</v>
      </c>
      <c r="BF189" s="33">
        <f t="shared" si="7"/>
        <v>4384.8399999999674</v>
      </c>
      <c r="BG189" s="33">
        <f t="shared" si="7"/>
        <v>4384.8399999999674</v>
      </c>
      <c r="BH189" s="33">
        <f t="shared" si="7"/>
        <v>4384.8399999999674</v>
      </c>
      <c r="BI189" s="33">
        <f t="shared" si="7"/>
        <v>4384.8399999999674</v>
      </c>
      <c r="BJ189" s="33">
        <f t="shared" si="7"/>
        <v>4384.8399999999674</v>
      </c>
      <c r="BK189" s="33">
        <f t="shared" si="7"/>
        <v>4384.8399999999674</v>
      </c>
      <c r="BL189" s="33">
        <f t="shared" si="7"/>
        <v>4384.8399999999674</v>
      </c>
      <c r="BM189" s="33">
        <f t="shared" si="7"/>
        <v>4384.8399999999674</v>
      </c>
      <c r="BN189" s="33">
        <f t="shared" si="7"/>
        <v>4384.8399999999674</v>
      </c>
      <c r="BO189" s="33">
        <f t="shared" si="7"/>
        <v>4384.8399999999674</v>
      </c>
      <c r="BP189" s="33">
        <f t="shared" si="7"/>
        <v>4384.8399999999674</v>
      </c>
      <c r="BQ189" s="33">
        <f t="shared" si="7"/>
        <v>4384.8399999999674</v>
      </c>
      <c r="BR189" s="33">
        <f t="shared" si="7"/>
        <v>4384.8399999999674</v>
      </c>
      <c r="BS189" s="33">
        <f t="shared" si="7"/>
        <v>4384.8399999999674</v>
      </c>
      <c r="BT189" s="33">
        <f t="shared" si="7"/>
        <v>4384.8399999999674</v>
      </c>
      <c r="BU189" s="33">
        <f t="shared" si="7"/>
        <v>4384.8399999999674</v>
      </c>
      <c r="BV189" s="34">
        <f t="shared" si="7"/>
        <v>4384.8399999999674</v>
      </c>
      <c r="BW189" s="23" t="s">
        <v>77</v>
      </c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5"/>
    </row>
    <row r="190" spans="1:97" s="9" customFormat="1" ht="32.25" customHeight="1" x14ac:dyDescent="0.2">
      <c r="A190" s="26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8"/>
      <c r="W190" s="35" t="s">
        <v>191</v>
      </c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7"/>
      <c r="AW190" s="32">
        <v>11780.97832</v>
      </c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4"/>
      <c r="BW190" s="23" t="s">
        <v>77</v>
      </c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5"/>
    </row>
    <row r="191" spans="1:97" s="9" customFormat="1" ht="32.25" customHeight="1" x14ac:dyDescent="0.2">
      <c r="A191" s="26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8"/>
      <c r="W191" s="35" t="s">
        <v>174</v>
      </c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7"/>
      <c r="AW191" s="32">
        <v>7328.2399100000002</v>
      </c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4"/>
      <c r="BW191" s="23" t="s">
        <v>77</v>
      </c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5"/>
    </row>
    <row r="192" spans="1:97" s="9" customFormat="1" ht="32.25" customHeight="1" x14ac:dyDescent="0.2">
      <c r="A192" s="26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8"/>
      <c r="W192" s="35" t="s">
        <v>176</v>
      </c>
      <c r="X192" s="36" t="s">
        <v>176</v>
      </c>
      <c r="Y192" s="36" t="s">
        <v>176</v>
      </c>
      <c r="Z192" s="36" t="s">
        <v>176</v>
      </c>
      <c r="AA192" s="36" t="s">
        <v>176</v>
      </c>
      <c r="AB192" s="36" t="s">
        <v>176</v>
      </c>
      <c r="AC192" s="36" t="s">
        <v>176</v>
      </c>
      <c r="AD192" s="36" t="s">
        <v>176</v>
      </c>
      <c r="AE192" s="36" t="s">
        <v>176</v>
      </c>
      <c r="AF192" s="36" t="s">
        <v>176</v>
      </c>
      <c r="AG192" s="36" t="s">
        <v>176</v>
      </c>
      <c r="AH192" s="36" t="s">
        <v>176</v>
      </c>
      <c r="AI192" s="36" t="s">
        <v>176</v>
      </c>
      <c r="AJ192" s="36" t="s">
        <v>176</v>
      </c>
      <c r="AK192" s="36" t="s">
        <v>176</v>
      </c>
      <c r="AL192" s="36" t="s">
        <v>176</v>
      </c>
      <c r="AM192" s="36" t="s">
        <v>176</v>
      </c>
      <c r="AN192" s="36" t="s">
        <v>176</v>
      </c>
      <c r="AO192" s="36" t="s">
        <v>176</v>
      </c>
      <c r="AP192" s="36" t="s">
        <v>176</v>
      </c>
      <c r="AQ192" s="36" t="s">
        <v>176</v>
      </c>
      <c r="AR192" s="36" t="s">
        <v>176</v>
      </c>
      <c r="AS192" s="36" t="s">
        <v>176</v>
      </c>
      <c r="AT192" s="36" t="s">
        <v>176</v>
      </c>
      <c r="AU192" s="36" t="s">
        <v>176</v>
      </c>
      <c r="AV192" s="37" t="s">
        <v>176</v>
      </c>
      <c r="AW192" s="32">
        <v>17.57179</v>
      </c>
      <c r="AX192" s="33">
        <f t="shared" ref="AX192:BV192" si="8">1615007.38-1597435.59</f>
        <v>17571.789999999804</v>
      </c>
      <c r="AY192" s="33">
        <f t="shared" si="8"/>
        <v>17571.789999999804</v>
      </c>
      <c r="AZ192" s="33">
        <f t="shared" si="8"/>
        <v>17571.789999999804</v>
      </c>
      <c r="BA192" s="33">
        <f t="shared" si="8"/>
        <v>17571.789999999804</v>
      </c>
      <c r="BB192" s="33">
        <f t="shared" si="8"/>
        <v>17571.789999999804</v>
      </c>
      <c r="BC192" s="33">
        <f t="shared" si="8"/>
        <v>17571.789999999804</v>
      </c>
      <c r="BD192" s="33">
        <f t="shared" si="8"/>
        <v>17571.789999999804</v>
      </c>
      <c r="BE192" s="33">
        <f t="shared" si="8"/>
        <v>17571.789999999804</v>
      </c>
      <c r="BF192" s="33">
        <f t="shared" si="8"/>
        <v>17571.789999999804</v>
      </c>
      <c r="BG192" s="33">
        <f t="shared" si="8"/>
        <v>17571.789999999804</v>
      </c>
      <c r="BH192" s="33">
        <f t="shared" si="8"/>
        <v>17571.789999999804</v>
      </c>
      <c r="BI192" s="33">
        <f t="shared" si="8"/>
        <v>17571.789999999804</v>
      </c>
      <c r="BJ192" s="33">
        <f t="shared" si="8"/>
        <v>17571.789999999804</v>
      </c>
      <c r="BK192" s="33">
        <f t="shared" si="8"/>
        <v>17571.789999999804</v>
      </c>
      <c r="BL192" s="33">
        <f t="shared" si="8"/>
        <v>17571.789999999804</v>
      </c>
      <c r="BM192" s="33">
        <f t="shared" si="8"/>
        <v>17571.789999999804</v>
      </c>
      <c r="BN192" s="33">
        <f t="shared" si="8"/>
        <v>17571.789999999804</v>
      </c>
      <c r="BO192" s="33">
        <f t="shared" si="8"/>
        <v>17571.789999999804</v>
      </c>
      <c r="BP192" s="33">
        <f t="shared" si="8"/>
        <v>17571.789999999804</v>
      </c>
      <c r="BQ192" s="33">
        <f t="shared" si="8"/>
        <v>17571.789999999804</v>
      </c>
      <c r="BR192" s="33">
        <f t="shared" si="8"/>
        <v>17571.789999999804</v>
      </c>
      <c r="BS192" s="33">
        <f t="shared" si="8"/>
        <v>17571.789999999804</v>
      </c>
      <c r="BT192" s="33">
        <f t="shared" si="8"/>
        <v>17571.789999999804</v>
      </c>
      <c r="BU192" s="33">
        <f t="shared" si="8"/>
        <v>17571.789999999804</v>
      </c>
      <c r="BV192" s="34">
        <f t="shared" si="8"/>
        <v>17571.789999999804</v>
      </c>
      <c r="BW192" s="23" t="s">
        <v>77</v>
      </c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5"/>
    </row>
    <row r="193" spans="1:97" s="9" customFormat="1" ht="32.25" customHeight="1" x14ac:dyDescent="0.2">
      <c r="A193" s="26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8"/>
      <c r="W193" s="35" t="s">
        <v>177</v>
      </c>
      <c r="X193" s="36" t="s">
        <v>177</v>
      </c>
      <c r="Y193" s="36" t="s">
        <v>177</v>
      </c>
      <c r="Z193" s="36" t="s">
        <v>177</v>
      </c>
      <c r="AA193" s="36" t="s">
        <v>177</v>
      </c>
      <c r="AB193" s="36" t="s">
        <v>177</v>
      </c>
      <c r="AC193" s="36" t="s">
        <v>177</v>
      </c>
      <c r="AD193" s="36" t="s">
        <v>177</v>
      </c>
      <c r="AE193" s="36" t="s">
        <v>177</v>
      </c>
      <c r="AF193" s="36" t="s">
        <v>177</v>
      </c>
      <c r="AG193" s="36" t="s">
        <v>177</v>
      </c>
      <c r="AH193" s="36" t="s">
        <v>177</v>
      </c>
      <c r="AI193" s="36" t="s">
        <v>177</v>
      </c>
      <c r="AJ193" s="36" t="s">
        <v>177</v>
      </c>
      <c r="AK193" s="36" t="s">
        <v>177</v>
      </c>
      <c r="AL193" s="36" t="s">
        <v>177</v>
      </c>
      <c r="AM193" s="36" t="s">
        <v>177</v>
      </c>
      <c r="AN193" s="36" t="s">
        <v>177</v>
      </c>
      <c r="AO193" s="36" t="s">
        <v>177</v>
      </c>
      <c r="AP193" s="36" t="s">
        <v>177</v>
      </c>
      <c r="AQ193" s="36" t="s">
        <v>177</v>
      </c>
      <c r="AR193" s="36" t="s">
        <v>177</v>
      </c>
      <c r="AS193" s="36" t="s">
        <v>177</v>
      </c>
      <c r="AT193" s="36" t="s">
        <v>177</v>
      </c>
      <c r="AU193" s="36" t="s">
        <v>177</v>
      </c>
      <c r="AV193" s="37" t="s">
        <v>177</v>
      </c>
      <c r="AW193" s="32">
        <v>4.7208500000000004</v>
      </c>
      <c r="AX193" s="33">
        <f t="shared" ref="AX193:BV193" si="9">433888.65-429167.8</f>
        <v>4720.8500000000349</v>
      </c>
      <c r="AY193" s="33">
        <f t="shared" si="9"/>
        <v>4720.8500000000349</v>
      </c>
      <c r="AZ193" s="33">
        <f t="shared" si="9"/>
        <v>4720.8500000000349</v>
      </c>
      <c r="BA193" s="33">
        <f t="shared" si="9"/>
        <v>4720.8500000000349</v>
      </c>
      <c r="BB193" s="33">
        <f t="shared" si="9"/>
        <v>4720.8500000000349</v>
      </c>
      <c r="BC193" s="33">
        <f t="shared" si="9"/>
        <v>4720.8500000000349</v>
      </c>
      <c r="BD193" s="33">
        <f t="shared" si="9"/>
        <v>4720.8500000000349</v>
      </c>
      <c r="BE193" s="33">
        <f t="shared" si="9"/>
        <v>4720.8500000000349</v>
      </c>
      <c r="BF193" s="33">
        <f t="shared" si="9"/>
        <v>4720.8500000000349</v>
      </c>
      <c r="BG193" s="33">
        <f t="shared" si="9"/>
        <v>4720.8500000000349</v>
      </c>
      <c r="BH193" s="33">
        <f t="shared" si="9"/>
        <v>4720.8500000000349</v>
      </c>
      <c r="BI193" s="33">
        <f t="shared" si="9"/>
        <v>4720.8500000000349</v>
      </c>
      <c r="BJ193" s="33">
        <f t="shared" si="9"/>
        <v>4720.8500000000349</v>
      </c>
      <c r="BK193" s="33">
        <f t="shared" si="9"/>
        <v>4720.8500000000349</v>
      </c>
      <c r="BL193" s="33">
        <f t="shared" si="9"/>
        <v>4720.8500000000349</v>
      </c>
      <c r="BM193" s="33">
        <f t="shared" si="9"/>
        <v>4720.8500000000349</v>
      </c>
      <c r="BN193" s="33">
        <f t="shared" si="9"/>
        <v>4720.8500000000349</v>
      </c>
      <c r="BO193" s="33">
        <f t="shared" si="9"/>
        <v>4720.8500000000349</v>
      </c>
      <c r="BP193" s="33">
        <f t="shared" si="9"/>
        <v>4720.8500000000349</v>
      </c>
      <c r="BQ193" s="33">
        <f t="shared" si="9"/>
        <v>4720.8500000000349</v>
      </c>
      <c r="BR193" s="33">
        <f t="shared" si="9"/>
        <v>4720.8500000000349</v>
      </c>
      <c r="BS193" s="33">
        <f t="shared" si="9"/>
        <v>4720.8500000000349</v>
      </c>
      <c r="BT193" s="33">
        <f t="shared" si="9"/>
        <v>4720.8500000000349</v>
      </c>
      <c r="BU193" s="33">
        <f t="shared" si="9"/>
        <v>4720.8500000000349</v>
      </c>
      <c r="BV193" s="34">
        <f t="shared" si="9"/>
        <v>4720.8500000000349</v>
      </c>
      <c r="BW193" s="23" t="s">
        <v>77</v>
      </c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5"/>
    </row>
    <row r="194" spans="1:97" s="9" customFormat="1" ht="32.25" customHeight="1" x14ac:dyDescent="0.2">
      <c r="A194" s="26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8"/>
      <c r="W194" s="35" t="s">
        <v>140</v>
      </c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7"/>
      <c r="AW194" s="32">
        <f>924.91078*0.35</f>
        <v>323.718773</v>
      </c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4"/>
      <c r="BW194" s="23" t="s">
        <v>77</v>
      </c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5"/>
    </row>
    <row r="195" spans="1:97" s="9" customFormat="1" ht="32.25" customHeight="1" x14ac:dyDescent="0.2">
      <c r="A195" s="26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8"/>
      <c r="W195" s="35" t="s">
        <v>128</v>
      </c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7"/>
      <c r="AW195" s="32">
        <v>21.44068</v>
      </c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4"/>
      <c r="BW195" s="23" t="s">
        <v>77</v>
      </c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5"/>
    </row>
    <row r="196" spans="1:97" s="9" customFormat="1" ht="32.25" customHeight="1" x14ac:dyDescent="0.2">
      <c r="A196" s="26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8"/>
      <c r="W196" s="35" t="s">
        <v>192</v>
      </c>
      <c r="X196" s="36" t="s">
        <v>192</v>
      </c>
      <c r="Y196" s="36" t="s">
        <v>192</v>
      </c>
      <c r="Z196" s="36" t="s">
        <v>192</v>
      </c>
      <c r="AA196" s="36" t="s">
        <v>192</v>
      </c>
      <c r="AB196" s="36" t="s">
        <v>192</v>
      </c>
      <c r="AC196" s="36" t="s">
        <v>192</v>
      </c>
      <c r="AD196" s="36" t="s">
        <v>192</v>
      </c>
      <c r="AE196" s="36" t="s">
        <v>192</v>
      </c>
      <c r="AF196" s="36" t="s">
        <v>192</v>
      </c>
      <c r="AG196" s="36" t="s">
        <v>192</v>
      </c>
      <c r="AH196" s="36" t="s">
        <v>192</v>
      </c>
      <c r="AI196" s="36" t="s">
        <v>192</v>
      </c>
      <c r="AJ196" s="36" t="s">
        <v>192</v>
      </c>
      <c r="AK196" s="36" t="s">
        <v>192</v>
      </c>
      <c r="AL196" s="36" t="s">
        <v>192</v>
      </c>
      <c r="AM196" s="36" t="s">
        <v>192</v>
      </c>
      <c r="AN196" s="36" t="s">
        <v>192</v>
      </c>
      <c r="AO196" s="36" t="s">
        <v>192</v>
      </c>
      <c r="AP196" s="36" t="s">
        <v>192</v>
      </c>
      <c r="AQ196" s="36" t="s">
        <v>192</v>
      </c>
      <c r="AR196" s="36" t="s">
        <v>192</v>
      </c>
      <c r="AS196" s="36" t="s">
        <v>192</v>
      </c>
      <c r="AT196" s="36" t="s">
        <v>192</v>
      </c>
      <c r="AU196" s="36" t="s">
        <v>192</v>
      </c>
      <c r="AV196" s="37" t="s">
        <v>192</v>
      </c>
      <c r="AW196" s="32">
        <v>3285.0889099999999</v>
      </c>
      <c r="AX196" s="33">
        <f t="shared" ref="AX196:BV196" si="10">5162828.88-1877739.97</f>
        <v>3285088.91</v>
      </c>
      <c r="AY196" s="33">
        <f t="shared" si="10"/>
        <v>3285088.91</v>
      </c>
      <c r="AZ196" s="33">
        <f t="shared" si="10"/>
        <v>3285088.91</v>
      </c>
      <c r="BA196" s="33">
        <f t="shared" si="10"/>
        <v>3285088.91</v>
      </c>
      <c r="BB196" s="33">
        <f t="shared" si="10"/>
        <v>3285088.91</v>
      </c>
      <c r="BC196" s="33">
        <f t="shared" si="10"/>
        <v>3285088.91</v>
      </c>
      <c r="BD196" s="33">
        <f t="shared" si="10"/>
        <v>3285088.91</v>
      </c>
      <c r="BE196" s="33">
        <f t="shared" si="10"/>
        <v>3285088.91</v>
      </c>
      <c r="BF196" s="33">
        <f t="shared" si="10"/>
        <v>3285088.91</v>
      </c>
      <c r="BG196" s="33">
        <f t="shared" si="10"/>
        <v>3285088.91</v>
      </c>
      <c r="BH196" s="33">
        <f t="shared" si="10"/>
        <v>3285088.91</v>
      </c>
      <c r="BI196" s="33">
        <f t="shared" si="10"/>
        <v>3285088.91</v>
      </c>
      <c r="BJ196" s="33">
        <f t="shared" si="10"/>
        <v>3285088.91</v>
      </c>
      <c r="BK196" s="33">
        <f t="shared" si="10"/>
        <v>3285088.91</v>
      </c>
      <c r="BL196" s="33">
        <f t="shared" si="10"/>
        <v>3285088.91</v>
      </c>
      <c r="BM196" s="33">
        <f t="shared" si="10"/>
        <v>3285088.91</v>
      </c>
      <c r="BN196" s="33">
        <f t="shared" si="10"/>
        <v>3285088.91</v>
      </c>
      <c r="BO196" s="33">
        <f t="shared" si="10"/>
        <v>3285088.91</v>
      </c>
      <c r="BP196" s="33">
        <f t="shared" si="10"/>
        <v>3285088.91</v>
      </c>
      <c r="BQ196" s="33">
        <f t="shared" si="10"/>
        <v>3285088.91</v>
      </c>
      <c r="BR196" s="33">
        <f t="shared" si="10"/>
        <v>3285088.91</v>
      </c>
      <c r="BS196" s="33">
        <f t="shared" si="10"/>
        <v>3285088.91</v>
      </c>
      <c r="BT196" s="33">
        <f t="shared" si="10"/>
        <v>3285088.91</v>
      </c>
      <c r="BU196" s="33">
        <f t="shared" si="10"/>
        <v>3285088.91</v>
      </c>
      <c r="BV196" s="34">
        <f t="shared" si="10"/>
        <v>3285088.91</v>
      </c>
      <c r="BW196" s="23" t="s">
        <v>77</v>
      </c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5"/>
    </row>
    <row r="197" spans="1:97" s="9" customFormat="1" ht="32.25" customHeight="1" x14ac:dyDescent="0.2">
      <c r="A197" s="26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8"/>
      <c r="W197" s="35" t="s">
        <v>193</v>
      </c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7"/>
      <c r="AW197" s="32">
        <v>1.5764800000000001</v>
      </c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4"/>
      <c r="BW197" s="23" t="s">
        <v>77</v>
      </c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5"/>
    </row>
    <row r="198" spans="1:97" s="9" customFormat="1" ht="32.25" customHeight="1" x14ac:dyDescent="0.2">
      <c r="A198" s="26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8"/>
      <c r="W198" s="35" t="s">
        <v>136</v>
      </c>
      <c r="X198" s="36" t="s">
        <v>136</v>
      </c>
      <c r="Y198" s="36" t="s">
        <v>136</v>
      </c>
      <c r="Z198" s="36" t="s">
        <v>136</v>
      </c>
      <c r="AA198" s="36" t="s">
        <v>136</v>
      </c>
      <c r="AB198" s="36" t="s">
        <v>136</v>
      </c>
      <c r="AC198" s="36" t="s">
        <v>136</v>
      </c>
      <c r="AD198" s="36" t="s">
        <v>136</v>
      </c>
      <c r="AE198" s="36" t="s">
        <v>136</v>
      </c>
      <c r="AF198" s="36" t="s">
        <v>136</v>
      </c>
      <c r="AG198" s="36" t="s">
        <v>136</v>
      </c>
      <c r="AH198" s="36" t="s">
        <v>136</v>
      </c>
      <c r="AI198" s="36" t="s">
        <v>136</v>
      </c>
      <c r="AJ198" s="36" t="s">
        <v>136</v>
      </c>
      <c r="AK198" s="36" t="s">
        <v>136</v>
      </c>
      <c r="AL198" s="36" t="s">
        <v>136</v>
      </c>
      <c r="AM198" s="36" t="s">
        <v>136</v>
      </c>
      <c r="AN198" s="36" t="s">
        <v>136</v>
      </c>
      <c r="AO198" s="36" t="s">
        <v>136</v>
      </c>
      <c r="AP198" s="36" t="s">
        <v>136</v>
      </c>
      <c r="AQ198" s="36" t="s">
        <v>136</v>
      </c>
      <c r="AR198" s="36" t="s">
        <v>136</v>
      </c>
      <c r="AS198" s="36" t="s">
        <v>136</v>
      </c>
      <c r="AT198" s="36" t="s">
        <v>136</v>
      </c>
      <c r="AU198" s="36" t="s">
        <v>136</v>
      </c>
      <c r="AV198" s="37" t="s">
        <v>136</v>
      </c>
      <c r="AW198" s="32">
        <v>0.89061000000000001</v>
      </c>
      <c r="AX198" s="33">
        <f t="shared" ref="AX198:BV198" si="11">81855.45-80964.84</f>
        <v>890.61000000000058</v>
      </c>
      <c r="AY198" s="33">
        <f t="shared" si="11"/>
        <v>890.61000000000058</v>
      </c>
      <c r="AZ198" s="33">
        <f t="shared" si="11"/>
        <v>890.61000000000058</v>
      </c>
      <c r="BA198" s="33">
        <f t="shared" si="11"/>
        <v>890.61000000000058</v>
      </c>
      <c r="BB198" s="33">
        <f t="shared" si="11"/>
        <v>890.61000000000058</v>
      </c>
      <c r="BC198" s="33">
        <f t="shared" si="11"/>
        <v>890.61000000000058</v>
      </c>
      <c r="BD198" s="33">
        <f t="shared" si="11"/>
        <v>890.61000000000058</v>
      </c>
      <c r="BE198" s="33">
        <f t="shared" si="11"/>
        <v>890.61000000000058</v>
      </c>
      <c r="BF198" s="33">
        <f t="shared" si="11"/>
        <v>890.61000000000058</v>
      </c>
      <c r="BG198" s="33">
        <f t="shared" si="11"/>
        <v>890.61000000000058</v>
      </c>
      <c r="BH198" s="33">
        <f t="shared" si="11"/>
        <v>890.61000000000058</v>
      </c>
      <c r="BI198" s="33">
        <f t="shared" si="11"/>
        <v>890.61000000000058</v>
      </c>
      <c r="BJ198" s="33">
        <f t="shared" si="11"/>
        <v>890.61000000000058</v>
      </c>
      <c r="BK198" s="33">
        <f t="shared" si="11"/>
        <v>890.61000000000058</v>
      </c>
      <c r="BL198" s="33">
        <f t="shared" si="11"/>
        <v>890.61000000000058</v>
      </c>
      <c r="BM198" s="33">
        <f t="shared" si="11"/>
        <v>890.61000000000058</v>
      </c>
      <c r="BN198" s="33">
        <f t="shared" si="11"/>
        <v>890.61000000000058</v>
      </c>
      <c r="BO198" s="33">
        <f t="shared" si="11"/>
        <v>890.61000000000058</v>
      </c>
      <c r="BP198" s="33">
        <f t="shared" si="11"/>
        <v>890.61000000000058</v>
      </c>
      <c r="BQ198" s="33">
        <f t="shared" si="11"/>
        <v>890.61000000000058</v>
      </c>
      <c r="BR198" s="33">
        <f t="shared" si="11"/>
        <v>890.61000000000058</v>
      </c>
      <c r="BS198" s="33">
        <f t="shared" si="11"/>
        <v>890.61000000000058</v>
      </c>
      <c r="BT198" s="33">
        <f t="shared" si="11"/>
        <v>890.61000000000058</v>
      </c>
      <c r="BU198" s="33">
        <f t="shared" si="11"/>
        <v>890.61000000000058</v>
      </c>
      <c r="BV198" s="34">
        <f t="shared" si="11"/>
        <v>890.61000000000058</v>
      </c>
      <c r="BW198" s="23" t="s">
        <v>77</v>
      </c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5"/>
    </row>
    <row r="199" spans="1:97" s="9" customFormat="1" ht="32.25" customHeight="1" x14ac:dyDescent="0.2">
      <c r="A199" s="26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8"/>
      <c r="W199" s="35" t="s">
        <v>135</v>
      </c>
      <c r="X199" s="36" t="s">
        <v>135</v>
      </c>
      <c r="Y199" s="36" t="s">
        <v>135</v>
      </c>
      <c r="Z199" s="36" t="s">
        <v>135</v>
      </c>
      <c r="AA199" s="36" t="s">
        <v>135</v>
      </c>
      <c r="AB199" s="36" t="s">
        <v>135</v>
      </c>
      <c r="AC199" s="36" t="s">
        <v>135</v>
      </c>
      <c r="AD199" s="36" t="s">
        <v>135</v>
      </c>
      <c r="AE199" s="36" t="s">
        <v>135</v>
      </c>
      <c r="AF199" s="36" t="s">
        <v>135</v>
      </c>
      <c r="AG199" s="36" t="s">
        <v>135</v>
      </c>
      <c r="AH199" s="36" t="s">
        <v>135</v>
      </c>
      <c r="AI199" s="36" t="s">
        <v>135</v>
      </c>
      <c r="AJ199" s="36" t="s">
        <v>135</v>
      </c>
      <c r="AK199" s="36" t="s">
        <v>135</v>
      </c>
      <c r="AL199" s="36" t="s">
        <v>135</v>
      </c>
      <c r="AM199" s="36" t="s">
        <v>135</v>
      </c>
      <c r="AN199" s="36" t="s">
        <v>135</v>
      </c>
      <c r="AO199" s="36" t="s">
        <v>135</v>
      </c>
      <c r="AP199" s="36" t="s">
        <v>135</v>
      </c>
      <c r="AQ199" s="36" t="s">
        <v>135</v>
      </c>
      <c r="AR199" s="36" t="s">
        <v>135</v>
      </c>
      <c r="AS199" s="36" t="s">
        <v>135</v>
      </c>
      <c r="AT199" s="36" t="s">
        <v>135</v>
      </c>
      <c r="AU199" s="36" t="s">
        <v>135</v>
      </c>
      <c r="AV199" s="37" t="s">
        <v>135</v>
      </c>
      <c r="AW199" s="32">
        <v>0.80383000000000004</v>
      </c>
      <c r="AX199" s="33">
        <f t="shared" ref="AX199:BV199" si="12">73879.69-73075.86</f>
        <v>803.83000000000175</v>
      </c>
      <c r="AY199" s="33">
        <f t="shared" si="12"/>
        <v>803.83000000000175</v>
      </c>
      <c r="AZ199" s="33">
        <f t="shared" si="12"/>
        <v>803.83000000000175</v>
      </c>
      <c r="BA199" s="33">
        <f t="shared" si="12"/>
        <v>803.83000000000175</v>
      </c>
      <c r="BB199" s="33">
        <f t="shared" si="12"/>
        <v>803.83000000000175</v>
      </c>
      <c r="BC199" s="33">
        <f t="shared" si="12"/>
        <v>803.83000000000175</v>
      </c>
      <c r="BD199" s="33">
        <f t="shared" si="12"/>
        <v>803.83000000000175</v>
      </c>
      <c r="BE199" s="33">
        <f t="shared" si="12"/>
        <v>803.83000000000175</v>
      </c>
      <c r="BF199" s="33">
        <f t="shared" si="12"/>
        <v>803.83000000000175</v>
      </c>
      <c r="BG199" s="33">
        <f t="shared" si="12"/>
        <v>803.83000000000175</v>
      </c>
      <c r="BH199" s="33">
        <f t="shared" si="12"/>
        <v>803.83000000000175</v>
      </c>
      <c r="BI199" s="33">
        <f t="shared" si="12"/>
        <v>803.83000000000175</v>
      </c>
      <c r="BJ199" s="33">
        <f t="shared" si="12"/>
        <v>803.83000000000175</v>
      </c>
      <c r="BK199" s="33">
        <f t="shared" si="12"/>
        <v>803.83000000000175</v>
      </c>
      <c r="BL199" s="33">
        <f t="shared" si="12"/>
        <v>803.83000000000175</v>
      </c>
      <c r="BM199" s="33">
        <f t="shared" si="12"/>
        <v>803.83000000000175</v>
      </c>
      <c r="BN199" s="33">
        <f t="shared" si="12"/>
        <v>803.83000000000175</v>
      </c>
      <c r="BO199" s="33">
        <f t="shared" si="12"/>
        <v>803.83000000000175</v>
      </c>
      <c r="BP199" s="33">
        <f t="shared" si="12"/>
        <v>803.83000000000175</v>
      </c>
      <c r="BQ199" s="33">
        <f t="shared" si="12"/>
        <v>803.83000000000175</v>
      </c>
      <c r="BR199" s="33">
        <f t="shared" si="12"/>
        <v>803.83000000000175</v>
      </c>
      <c r="BS199" s="33">
        <f t="shared" si="12"/>
        <v>803.83000000000175</v>
      </c>
      <c r="BT199" s="33">
        <f t="shared" si="12"/>
        <v>803.83000000000175</v>
      </c>
      <c r="BU199" s="33">
        <f t="shared" si="12"/>
        <v>803.83000000000175</v>
      </c>
      <c r="BV199" s="34">
        <f t="shared" si="12"/>
        <v>803.83000000000175</v>
      </c>
      <c r="BW199" s="23" t="s">
        <v>77</v>
      </c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5"/>
    </row>
    <row r="200" spans="1:97" s="9" customFormat="1" ht="32.25" customHeight="1" x14ac:dyDescent="0.2">
      <c r="A200" s="26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8"/>
      <c r="W200" s="35" t="s">
        <v>194</v>
      </c>
      <c r="X200" s="36" t="s">
        <v>194</v>
      </c>
      <c r="Y200" s="36" t="s">
        <v>194</v>
      </c>
      <c r="Z200" s="36" t="s">
        <v>194</v>
      </c>
      <c r="AA200" s="36" t="s">
        <v>194</v>
      </c>
      <c r="AB200" s="36" t="s">
        <v>194</v>
      </c>
      <c r="AC200" s="36" t="s">
        <v>194</v>
      </c>
      <c r="AD200" s="36" t="s">
        <v>194</v>
      </c>
      <c r="AE200" s="36" t="s">
        <v>194</v>
      </c>
      <c r="AF200" s="36" t="s">
        <v>194</v>
      </c>
      <c r="AG200" s="36" t="s">
        <v>194</v>
      </c>
      <c r="AH200" s="36" t="s">
        <v>194</v>
      </c>
      <c r="AI200" s="36" t="s">
        <v>194</v>
      </c>
      <c r="AJ200" s="36" t="s">
        <v>194</v>
      </c>
      <c r="AK200" s="36" t="s">
        <v>194</v>
      </c>
      <c r="AL200" s="36" t="s">
        <v>194</v>
      </c>
      <c r="AM200" s="36" t="s">
        <v>194</v>
      </c>
      <c r="AN200" s="36" t="s">
        <v>194</v>
      </c>
      <c r="AO200" s="36" t="s">
        <v>194</v>
      </c>
      <c r="AP200" s="36" t="s">
        <v>194</v>
      </c>
      <c r="AQ200" s="36" t="s">
        <v>194</v>
      </c>
      <c r="AR200" s="36" t="s">
        <v>194</v>
      </c>
      <c r="AS200" s="36" t="s">
        <v>194</v>
      </c>
      <c r="AT200" s="36" t="s">
        <v>194</v>
      </c>
      <c r="AU200" s="36" t="s">
        <v>194</v>
      </c>
      <c r="AV200" s="37" t="s">
        <v>194</v>
      </c>
      <c r="AW200" s="32">
        <f>216.28031*0.35</f>
        <v>75.698108499999989</v>
      </c>
      <c r="AX200" s="33">
        <f>[1]TDSheet!$E$138</f>
        <v>216280.31</v>
      </c>
      <c r="AY200" s="33">
        <f>[1]TDSheet!$E$138</f>
        <v>216280.31</v>
      </c>
      <c r="AZ200" s="33">
        <f>[1]TDSheet!$E$138</f>
        <v>216280.31</v>
      </c>
      <c r="BA200" s="33">
        <f>[1]TDSheet!$E$138</f>
        <v>216280.31</v>
      </c>
      <c r="BB200" s="33">
        <f>[1]TDSheet!$E$138</f>
        <v>216280.31</v>
      </c>
      <c r="BC200" s="33">
        <f>[1]TDSheet!$E$138</f>
        <v>216280.31</v>
      </c>
      <c r="BD200" s="33">
        <f>[1]TDSheet!$E$138</f>
        <v>216280.31</v>
      </c>
      <c r="BE200" s="33">
        <f>[1]TDSheet!$E$138</f>
        <v>216280.31</v>
      </c>
      <c r="BF200" s="33">
        <f>[1]TDSheet!$E$138</f>
        <v>216280.31</v>
      </c>
      <c r="BG200" s="33">
        <f>[1]TDSheet!$E$138</f>
        <v>216280.31</v>
      </c>
      <c r="BH200" s="33">
        <f>[1]TDSheet!$E$138</f>
        <v>216280.31</v>
      </c>
      <c r="BI200" s="33">
        <f>[1]TDSheet!$E$138</f>
        <v>216280.31</v>
      </c>
      <c r="BJ200" s="33">
        <f>[1]TDSheet!$E$138</f>
        <v>216280.31</v>
      </c>
      <c r="BK200" s="33">
        <f>[1]TDSheet!$E$138</f>
        <v>216280.31</v>
      </c>
      <c r="BL200" s="33">
        <f>[1]TDSheet!$E$138</f>
        <v>216280.31</v>
      </c>
      <c r="BM200" s="33">
        <f>[1]TDSheet!$E$138</f>
        <v>216280.31</v>
      </c>
      <c r="BN200" s="33">
        <f>[1]TDSheet!$E$138</f>
        <v>216280.31</v>
      </c>
      <c r="BO200" s="33">
        <f>[1]TDSheet!$E$138</f>
        <v>216280.31</v>
      </c>
      <c r="BP200" s="33">
        <f>[1]TDSheet!$E$138</f>
        <v>216280.31</v>
      </c>
      <c r="BQ200" s="33">
        <f>[1]TDSheet!$E$138</f>
        <v>216280.31</v>
      </c>
      <c r="BR200" s="33">
        <f>[1]TDSheet!$E$138</f>
        <v>216280.31</v>
      </c>
      <c r="BS200" s="33">
        <f>[1]TDSheet!$E$138</f>
        <v>216280.31</v>
      </c>
      <c r="BT200" s="33">
        <f>[1]TDSheet!$E$138</f>
        <v>216280.31</v>
      </c>
      <c r="BU200" s="33">
        <f>[1]TDSheet!$E$138</f>
        <v>216280.31</v>
      </c>
      <c r="BV200" s="34">
        <f>[1]TDSheet!$E$138</f>
        <v>216280.31</v>
      </c>
      <c r="BW200" s="23" t="s">
        <v>77</v>
      </c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5"/>
    </row>
    <row r="201" spans="1:97" s="9" customFormat="1" ht="32.25" customHeight="1" x14ac:dyDescent="0.2">
      <c r="A201" s="26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8"/>
      <c r="W201" s="35" t="s">
        <v>195</v>
      </c>
      <c r="X201" s="36" t="s">
        <v>195</v>
      </c>
      <c r="Y201" s="36" t="s">
        <v>195</v>
      </c>
      <c r="Z201" s="36" t="s">
        <v>195</v>
      </c>
      <c r="AA201" s="36" t="s">
        <v>195</v>
      </c>
      <c r="AB201" s="36" t="s">
        <v>195</v>
      </c>
      <c r="AC201" s="36" t="s">
        <v>195</v>
      </c>
      <c r="AD201" s="36" t="s">
        <v>195</v>
      </c>
      <c r="AE201" s="36" t="s">
        <v>195</v>
      </c>
      <c r="AF201" s="36" t="s">
        <v>195</v>
      </c>
      <c r="AG201" s="36" t="s">
        <v>195</v>
      </c>
      <c r="AH201" s="36" t="s">
        <v>195</v>
      </c>
      <c r="AI201" s="36" t="s">
        <v>195</v>
      </c>
      <c r="AJ201" s="36" t="s">
        <v>195</v>
      </c>
      <c r="AK201" s="36" t="s">
        <v>195</v>
      </c>
      <c r="AL201" s="36" t="s">
        <v>195</v>
      </c>
      <c r="AM201" s="36" t="s">
        <v>195</v>
      </c>
      <c r="AN201" s="36" t="s">
        <v>195</v>
      </c>
      <c r="AO201" s="36" t="s">
        <v>195</v>
      </c>
      <c r="AP201" s="36" t="s">
        <v>195</v>
      </c>
      <c r="AQ201" s="36" t="s">
        <v>195</v>
      </c>
      <c r="AR201" s="36" t="s">
        <v>195</v>
      </c>
      <c r="AS201" s="36" t="s">
        <v>195</v>
      </c>
      <c r="AT201" s="36" t="s">
        <v>195</v>
      </c>
      <c r="AU201" s="36" t="s">
        <v>195</v>
      </c>
      <c r="AV201" s="37" t="s">
        <v>195</v>
      </c>
      <c r="AW201" s="32">
        <v>191.13144</v>
      </c>
      <c r="AX201" s="33">
        <f>[1]TDSheet!$E$139</f>
        <v>191131.44</v>
      </c>
      <c r="AY201" s="33">
        <f>[1]TDSheet!$E$139</f>
        <v>191131.44</v>
      </c>
      <c r="AZ201" s="33">
        <f>[1]TDSheet!$E$139</f>
        <v>191131.44</v>
      </c>
      <c r="BA201" s="33">
        <f>[1]TDSheet!$E$139</f>
        <v>191131.44</v>
      </c>
      <c r="BB201" s="33">
        <f>[1]TDSheet!$E$139</f>
        <v>191131.44</v>
      </c>
      <c r="BC201" s="33">
        <f>[1]TDSheet!$E$139</f>
        <v>191131.44</v>
      </c>
      <c r="BD201" s="33">
        <f>[1]TDSheet!$E$139</f>
        <v>191131.44</v>
      </c>
      <c r="BE201" s="33">
        <f>[1]TDSheet!$E$139</f>
        <v>191131.44</v>
      </c>
      <c r="BF201" s="33">
        <f>[1]TDSheet!$E$139</f>
        <v>191131.44</v>
      </c>
      <c r="BG201" s="33">
        <f>[1]TDSheet!$E$139</f>
        <v>191131.44</v>
      </c>
      <c r="BH201" s="33">
        <f>[1]TDSheet!$E$139</f>
        <v>191131.44</v>
      </c>
      <c r="BI201" s="33">
        <f>[1]TDSheet!$E$139</f>
        <v>191131.44</v>
      </c>
      <c r="BJ201" s="33">
        <f>[1]TDSheet!$E$139</f>
        <v>191131.44</v>
      </c>
      <c r="BK201" s="33">
        <f>[1]TDSheet!$E$139</f>
        <v>191131.44</v>
      </c>
      <c r="BL201" s="33">
        <f>[1]TDSheet!$E$139</f>
        <v>191131.44</v>
      </c>
      <c r="BM201" s="33">
        <f>[1]TDSheet!$E$139</f>
        <v>191131.44</v>
      </c>
      <c r="BN201" s="33">
        <f>[1]TDSheet!$E$139</f>
        <v>191131.44</v>
      </c>
      <c r="BO201" s="33">
        <f>[1]TDSheet!$E$139</f>
        <v>191131.44</v>
      </c>
      <c r="BP201" s="33">
        <f>[1]TDSheet!$E$139</f>
        <v>191131.44</v>
      </c>
      <c r="BQ201" s="33">
        <f>[1]TDSheet!$E$139</f>
        <v>191131.44</v>
      </c>
      <c r="BR201" s="33">
        <f>[1]TDSheet!$E$139</f>
        <v>191131.44</v>
      </c>
      <c r="BS201" s="33">
        <f>[1]TDSheet!$E$139</f>
        <v>191131.44</v>
      </c>
      <c r="BT201" s="33">
        <f>[1]TDSheet!$E$139</f>
        <v>191131.44</v>
      </c>
      <c r="BU201" s="33">
        <f>[1]TDSheet!$E$139</f>
        <v>191131.44</v>
      </c>
      <c r="BV201" s="34">
        <f>[1]TDSheet!$E$139</f>
        <v>191131.44</v>
      </c>
      <c r="BW201" s="23" t="s">
        <v>77</v>
      </c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5"/>
    </row>
    <row r="202" spans="1:97" s="9" customFormat="1" ht="32.25" customHeight="1" x14ac:dyDescent="0.2">
      <c r="A202" s="26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8"/>
      <c r="W202" s="35" t="s">
        <v>196</v>
      </c>
      <c r="X202" s="36" t="s">
        <v>196</v>
      </c>
      <c r="Y202" s="36" t="s">
        <v>196</v>
      </c>
      <c r="Z202" s="36" t="s">
        <v>196</v>
      </c>
      <c r="AA202" s="36" t="s">
        <v>196</v>
      </c>
      <c r="AB202" s="36" t="s">
        <v>196</v>
      </c>
      <c r="AC202" s="36" t="s">
        <v>196</v>
      </c>
      <c r="AD202" s="36" t="s">
        <v>196</v>
      </c>
      <c r="AE202" s="36" t="s">
        <v>196</v>
      </c>
      <c r="AF202" s="36" t="s">
        <v>196</v>
      </c>
      <c r="AG202" s="36" t="s">
        <v>196</v>
      </c>
      <c r="AH202" s="36" t="s">
        <v>196</v>
      </c>
      <c r="AI202" s="36" t="s">
        <v>196</v>
      </c>
      <c r="AJ202" s="36" t="s">
        <v>196</v>
      </c>
      <c r="AK202" s="36" t="s">
        <v>196</v>
      </c>
      <c r="AL202" s="36" t="s">
        <v>196</v>
      </c>
      <c r="AM202" s="36" t="s">
        <v>196</v>
      </c>
      <c r="AN202" s="36" t="s">
        <v>196</v>
      </c>
      <c r="AO202" s="36" t="s">
        <v>196</v>
      </c>
      <c r="AP202" s="36" t="s">
        <v>196</v>
      </c>
      <c r="AQ202" s="36" t="s">
        <v>196</v>
      </c>
      <c r="AR202" s="36" t="s">
        <v>196</v>
      </c>
      <c r="AS202" s="36" t="s">
        <v>196</v>
      </c>
      <c r="AT202" s="36" t="s">
        <v>196</v>
      </c>
      <c r="AU202" s="36" t="s">
        <v>196</v>
      </c>
      <c r="AV202" s="37" t="s">
        <v>196</v>
      </c>
      <c r="AW202" s="32">
        <v>1103.87913</v>
      </c>
      <c r="AX202" s="33">
        <f>[1]TDSheet!$E$127</f>
        <v>1103879.1300000001</v>
      </c>
      <c r="AY202" s="33">
        <f>[1]TDSheet!$E$127</f>
        <v>1103879.1300000001</v>
      </c>
      <c r="AZ202" s="33">
        <f>[1]TDSheet!$E$127</f>
        <v>1103879.1300000001</v>
      </c>
      <c r="BA202" s="33">
        <f>[1]TDSheet!$E$127</f>
        <v>1103879.1300000001</v>
      </c>
      <c r="BB202" s="33">
        <f>[1]TDSheet!$E$127</f>
        <v>1103879.1300000001</v>
      </c>
      <c r="BC202" s="33">
        <f>[1]TDSheet!$E$127</f>
        <v>1103879.1300000001</v>
      </c>
      <c r="BD202" s="33">
        <f>[1]TDSheet!$E$127</f>
        <v>1103879.1300000001</v>
      </c>
      <c r="BE202" s="33">
        <f>[1]TDSheet!$E$127</f>
        <v>1103879.1300000001</v>
      </c>
      <c r="BF202" s="33">
        <f>[1]TDSheet!$E$127</f>
        <v>1103879.1300000001</v>
      </c>
      <c r="BG202" s="33">
        <f>[1]TDSheet!$E$127</f>
        <v>1103879.1300000001</v>
      </c>
      <c r="BH202" s="33">
        <f>[1]TDSheet!$E$127</f>
        <v>1103879.1300000001</v>
      </c>
      <c r="BI202" s="33">
        <f>[1]TDSheet!$E$127</f>
        <v>1103879.1300000001</v>
      </c>
      <c r="BJ202" s="33">
        <f>[1]TDSheet!$E$127</f>
        <v>1103879.1300000001</v>
      </c>
      <c r="BK202" s="33">
        <f>[1]TDSheet!$E$127</f>
        <v>1103879.1300000001</v>
      </c>
      <c r="BL202" s="33">
        <f>[1]TDSheet!$E$127</f>
        <v>1103879.1300000001</v>
      </c>
      <c r="BM202" s="33">
        <f>[1]TDSheet!$E$127</f>
        <v>1103879.1300000001</v>
      </c>
      <c r="BN202" s="33">
        <f>[1]TDSheet!$E$127</f>
        <v>1103879.1300000001</v>
      </c>
      <c r="BO202" s="33">
        <f>[1]TDSheet!$E$127</f>
        <v>1103879.1300000001</v>
      </c>
      <c r="BP202" s="33">
        <f>[1]TDSheet!$E$127</f>
        <v>1103879.1300000001</v>
      </c>
      <c r="BQ202" s="33">
        <f>[1]TDSheet!$E$127</f>
        <v>1103879.1300000001</v>
      </c>
      <c r="BR202" s="33">
        <f>[1]TDSheet!$E$127</f>
        <v>1103879.1300000001</v>
      </c>
      <c r="BS202" s="33">
        <f>[1]TDSheet!$E$127</f>
        <v>1103879.1300000001</v>
      </c>
      <c r="BT202" s="33">
        <f>[1]TDSheet!$E$127</f>
        <v>1103879.1300000001</v>
      </c>
      <c r="BU202" s="33">
        <f>[1]TDSheet!$E$127</f>
        <v>1103879.1300000001</v>
      </c>
      <c r="BV202" s="34">
        <f>[1]TDSheet!$E$127</f>
        <v>1103879.1300000001</v>
      </c>
      <c r="BW202" s="23" t="s">
        <v>77</v>
      </c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5"/>
    </row>
    <row r="203" spans="1:97" s="9" customFormat="1" ht="32.25" customHeight="1" x14ac:dyDescent="0.2">
      <c r="A203" s="26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8"/>
      <c r="W203" s="35" t="s">
        <v>197</v>
      </c>
      <c r="X203" s="36" t="s">
        <v>197</v>
      </c>
      <c r="Y203" s="36" t="s">
        <v>197</v>
      </c>
      <c r="Z203" s="36" t="s">
        <v>197</v>
      </c>
      <c r="AA203" s="36" t="s">
        <v>197</v>
      </c>
      <c r="AB203" s="36" t="s">
        <v>197</v>
      </c>
      <c r="AC203" s="36" t="s">
        <v>197</v>
      </c>
      <c r="AD203" s="36" t="s">
        <v>197</v>
      </c>
      <c r="AE203" s="36" t="s">
        <v>197</v>
      </c>
      <c r="AF203" s="36" t="s">
        <v>197</v>
      </c>
      <c r="AG203" s="36" t="s">
        <v>197</v>
      </c>
      <c r="AH203" s="36" t="s">
        <v>197</v>
      </c>
      <c r="AI203" s="36" t="s">
        <v>197</v>
      </c>
      <c r="AJ203" s="36" t="s">
        <v>197</v>
      </c>
      <c r="AK203" s="36" t="s">
        <v>197</v>
      </c>
      <c r="AL203" s="36" t="s">
        <v>197</v>
      </c>
      <c r="AM203" s="36" t="s">
        <v>197</v>
      </c>
      <c r="AN203" s="36" t="s">
        <v>197</v>
      </c>
      <c r="AO203" s="36" t="s">
        <v>197</v>
      </c>
      <c r="AP203" s="36" t="s">
        <v>197</v>
      </c>
      <c r="AQ203" s="36" t="s">
        <v>197</v>
      </c>
      <c r="AR203" s="36" t="s">
        <v>197</v>
      </c>
      <c r="AS203" s="36" t="s">
        <v>197</v>
      </c>
      <c r="AT203" s="36" t="s">
        <v>197</v>
      </c>
      <c r="AU203" s="36" t="s">
        <v>197</v>
      </c>
      <c r="AV203" s="37" t="s">
        <v>197</v>
      </c>
      <c r="AW203" s="32">
        <v>524.25093000000004</v>
      </c>
      <c r="AX203" s="33">
        <f>[1]TDSheet!$E$149</f>
        <v>524250.93000000005</v>
      </c>
      <c r="AY203" s="33">
        <f>[1]TDSheet!$E$149</f>
        <v>524250.93000000005</v>
      </c>
      <c r="AZ203" s="33">
        <f>[1]TDSheet!$E$149</f>
        <v>524250.93000000005</v>
      </c>
      <c r="BA203" s="33">
        <f>[1]TDSheet!$E$149</f>
        <v>524250.93000000005</v>
      </c>
      <c r="BB203" s="33">
        <f>[1]TDSheet!$E$149</f>
        <v>524250.93000000005</v>
      </c>
      <c r="BC203" s="33">
        <f>[1]TDSheet!$E$149</f>
        <v>524250.93000000005</v>
      </c>
      <c r="BD203" s="33">
        <f>[1]TDSheet!$E$149</f>
        <v>524250.93000000005</v>
      </c>
      <c r="BE203" s="33">
        <f>[1]TDSheet!$E$149</f>
        <v>524250.93000000005</v>
      </c>
      <c r="BF203" s="33">
        <f>[1]TDSheet!$E$149</f>
        <v>524250.93000000005</v>
      </c>
      <c r="BG203" s="33">
        <f>[1]TDSheet!$E$149</f>
        <v>524250.93000000005</v>
      </c>
      <c r="BH203" s="33">
        <f>[1]TDSheet!$E$149</f>
        <v>524250.93000000005</v>
      </c>
      <c r="BI203" s="33">
        <f>[1]TDSheet!$E$149</f>
        <v>524250.93000000005</v>
      </c>
      <c r="BJ203" s="33">
        <f>[1]TDSheet!$E$149</f>
        <v>524250.93000000005</v>
      </c>
      <c r="BK203" s="33">
        <f>[1]TDSheet!$E$149</f>
        <v>524250.93000000005</v>
      </c>
      <c r="BL203" s="33">
        <f>[1]TDSheet!$E$149</f>
        <v>524250.93000000005</v>
      </c>
      <c r="BM203" s="33">
        <f>[1]TDSheet!$E$149</f>
        <v>524250.93000000005</v>
      </c>
      <c r="BN203" s="33">
        <f>[1]TDSheet!$E$149</f>
        <v>524250.93000000005</v>
      </c>
      <c r="BO203" s="33">
        <f>[1]TDSheet!$E$149</f>
        <v>524250.93000000005</v>
      </c>
      <c r="BP203" s="33">
        <f>[1]TDSheet!$E$149</f>
        <v>524250.93000000005</v>
      </c>
      <c r="BQ203" s="33">
        <f>[1]TDSheet!$E$149</f>
        <v>524250.93000000005</v>
      </c>
      <c r="BR203" s="33">
        <f>[1]TDSheet!$E$149</f>
        <v>524250.93000000005</v>
      </c>
      <c r="BS203" s="33">
        <f>[1]TDSheet!$E$149</f>
        <v>524250.93000000005</v>
      </c>
      <c r="BT203" s="33">
        <f>[1]TDSheet!$E$149</f>
        <v>524250.93000000005</v>
      </c>
      <c r="BU203" s="33">
        <f>[1]TDSheet!$E$149</f>
        <v>524250.93000000005</v>
      </c>
      <c r="BV203" s="34">
        <f>[1]TDSheet!$E$149</f>
        <v>524250.93000000005</v>
      </c>
      <c r="BW203" s="23" t="s">
        <v>77</v>
      </c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5"/>
    </row>
    <row r="204" spans="1:97" s="9" customFormat="1" ht="32.25" customHeight="1" x14ac:dyDescent="0.2">
      <c r="A204" s="26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8"/>
      <c r="W204" s="35" t="s">
        <v>198</v>
      </c>
      <c r="X204" s="36" t="s">
        <v>198</v>
      </c>
      <c r="Y204" s="36" t="s">
        <v>198</v>
      </c>
      <c r="Z204" s="36" t="s">
        <v>198</v>
      </c>
      <c r="AA204" s="36" t="s">
        <v>198</v>
      </c>
      <c r="AB204" s="36" t="s">
        <v>198</v>
      </c>
      <c r="AC204" s="36" t="s">
        <v>198</v>
      </c>
      <c r="AD204" s="36" t="s">
        <v>198</v>
      </c>
      <c r="AE204" s="36" t="s">
        <v>198</v>
      </c>
      <c r="AF204" s="36" t="s">
        <v>198</v>
      </c>
      <c r="AG204" s="36" t="s">
        <v>198</v>
      </c>
      <c r="AH204" s="36" t="s">
        <v>198</v>
      </c>
      <c r="AI204" s="36" t="s">
        <v>198</v>
      </c>
      <c r="AJ204" s="36" t="s">
        <v>198</v>
      </c>
      <c r="AK204" s="36" t="s">
        <v>198</v>
      </c>
      <c r="AL204" s="36" t="s">
        <v>198</v>
      </c>
      <c r="AM204" s="36" t="s">
        <v>198</v>
      </c>
      <c r="AN204" s="36" t="s">
        <v>198</v>
      </c>
      <c r="AO204" s="36" t="s">
        <v>198</v>
      </c>
      <c r="AP204" s="36" t="s">
        <v>198</v>
      </c>
      <c r="AQ204" s="36" t="s">
        <v>198</v>
      </c>
      <c r="AR204" s="36" t="s">
        <v>198</v>
      </c>
      <c r="AS204" s="36" t="s">
        <v>198</v>
      </c>
      <c r="AT204" s="36" t="s">
        <v>198</v>
      </c>
      <c r="AU204" s="36" t="s">
        <v>198</v>
      </c>
      <c r="AV204" s="37" t="s">
        <v>198</v>
      </c>
      <c r="AW204" s="32">
        <v>113.70305999999999</v>
      </c>
      <c r="AX204" s="33">
        <f>[1]TDSheet!$E$128</f>
        <v>113703.06</v>
      </c>
      <c r="AY204" s="33">
        <f>[1]TDSheet!$E$128</f>
        <v>113703.06</v>
      </c>
      <c r="AZ204" s="33">
        <f>[1]TDSheet!$E$128</f>
        <v>113703.06</v>
      </c>
      <c r="BA204" s="33">
        <f>[1]TDSheet!$E$128</f>
        <v>113703.06</v>
      </c>
      <c r="BB204" s="33">
        <f>[1]TDSheet!$E$128</f>
        <v>113703.06</v>
      </c>
      <c r="BC204" s="33">
        <f>[1]TDSheet!$E$128</f>
        <v>113703.06</v>
      </c>
      <c r="BD204" s="33">
        <f>[1]TDSheet!$E$128</f>
        <v>113703.06</v>
      </c>
      <c r="BE204" s="33">
        <f>[1]TDSheet!$E$128</f>
        <v>113703.06</v>
      </c>
      <c r="BF204" s="33">
        <f>[1]TDSheet!$E$128</f>
        <v>113703.06</v>
      </c>
      <c r="BG204" s="33">
        <f>[1]TDSheet!$E$128</f>
        <v>113703.06</v>
      </c>
      <c r="BH204" s="33">
        <f>[1]TDSheet!$E$128</f>
        <v>113703.06</v>
      </c>
      <c r="BI204" s="33">
        <f>[1]TDSheet!$E$128</f>
        <v>113703.06</v>
      </c>
      <c r="BJ204" s="33">
        <f>[1]TDSheet!$E$128</f>
        <v>113703.06</v>
      </c>
      <c r="BK204" s="33">
        <f>[1]TDSheet!$E$128</f>
        <v>113703.06</v>
      </c>
      <c r="BL204" s="33">
        <f>[1]TDSheet!$E$128</f>
        <v>113703.06</v>
      </c>
      <c r="BM204" s="33">
        <f>[1]TDSheet!$E$128</f>
        <v>113703.06</v>
      </c>
      <c r="BN204" s="33">
        <f>[1]TDSheet!$E$128</f>
        <v>113703.06</v>
      </c>
      <c r="BO204" s="33">
        <f>[1]TDSheet!$E$128</f>
        <v>113703.06</v>
      </c>
      <c r="BP204" s="33">
        <f>[1]TDSheet!$E$128</f>
        <v>113703.06</v>
      </c>
      <c r="BQ204" s="33">
        <f>[1]TDSheet!$E$128</f>
        <v>113703.06</v>
      </c>
      <c r="BR204" s="33">
        <f>[1]TDSheet!$E$128</f>
        <v>113703.06</v>
      </c>
      <c r="BS204" s="33">
        <f>[1]TDSheet!$E$128</f>
        <v>113703.06</v>
      </c>
      <c r="BT204" s="33">
        <f>[1]TDSheet!$E$128</f>
        <v>113703.06</v>
      </c>
      <c r="BU204" s="33">
        <f>[1]TDSheet!$E$128</f>
        <v>113703.06</v>
      </c>
      <c r="BV204" s="34">
        <f>[1]TDSheet!$E$128</f>
        <v>113703.06</v>
      </c>
      <c r="BW204" s="23" t="s">
        <v>77</v>
      </c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5"/>
    </row>
    <row r="205" spans="1:97" s="9" customFormat="1" ht="32.25" customHeight="1" x14ac:dyDescent="0.2">
      <c r="A205" s="26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8"/>
      <c r="W205" s="35" t="s">
        <v>199</v>
      </c>
      <c r="X205" s="36" t="s">
        <v>199</v>
      </c>
      <c r="Y205" s="36" t="s">
        <v>199</v>
      </c>
      <c r="Z205" s="36" t="s">
        <v>199</v>
      </c>
      <c r="AA205" s="36" t="s">
        <v>199</v>
      </c>
      <c r="AB205" s="36" t="s">
        <v>199</v>
      </c>
      <c r="AC205" s="36" t="s">
        <v>199</v>
      </c>
      <c r="AD205" s="36" t="s">
        <v>199</v>
      </c>
      <c r="AE205" s="36" t="s">
        <v>199</v>
      </c>
      <c r="AF205" s="36" t="s">
        <v>199</v>
      </c>
      <c r="AG205" s="36" t="s">
        <v>199</v>
      </c>
      <c r="AH205" s="36" t="s">
        <v>199</v>
      </c>
      <c r="AI205" s="36" t="s">
        <v>199</v>
      </c>
      <c r="AJ205" s="36" t="s">
        <v>199</v>
      </c>
      <c r="AK205" s="36" t="s">
        <v>199</v>
      </c>
      <c r="AL205" s="36" t="s">
        <v>199</v>
      </c>
      <c r="AM205" s="36" t="s">
        <v>199</v>
      </c>
      <c r="AN205" s="36" t="s">
        <v>199</v>
      </c>
      <c r="AO205" s="36" t="s">
        <v>199</v>
      </c>
      <c r="AP205" s="36" t="s">
        <v>199</v>
      </c>
      <c r="AQ205" s="36" t="s">
        <v>199</v>
      </c>
      <c r="AR205" s="36" t="s">
        <v>199</v>
      </c>
      <c r="AS205" s="36" t="s">
        <v>199</v>
      </c>
      <c r="AT205" s="36" t="s">
        <v>199</v>
      </c>
      <c r="AU205" s="36" t="s">
        <v>199</v>
      </c>
      <c r="AV205" s="37" t="s">
        <v>199</v>
      </c>
      <c r="AW205" s="32">
        <v>864.80277000000001</v>
      </c>
      <c r="AX205" s="33">
        <f>[1]TDSheet!$E$93</f>
        <v>864802.77</v>
      </c>
      <c r="AY205" s="33">
        <f>[1]TDSheet!$E$93</f>
        <v>864802.77</v>
      </c>
      <c r="AZ205" s="33">
        <f>[1]TDSheet!$E$93</f>
        <v>864802.77</v>
      </c>
      <c r="BA205" s="33">
        <f>[1]TDSheet!$E$93</f>
        <v>864802.77</v>
      </c>
      <c r="BB205" s="33">
        <f>[1]TDSheet!$E$93</f>
        <v>864802.77</v>
      </c>
      <c r="BC205" s="33">
        <f>[1]TDSheet!$E$93</f>
        <v>864802.77</v>
      </c>
      <c r="BD205" s="33">
        <f>[1]TDSheet!$E$93</f>
        <v>864802.77</v>
      </c>
      <c r="BE205" s="33">
        <f>[1]TDSheet!$E$93</f>
        <v>864802.77</v>
      </c>
      <c r="BF205" s="33">
        <f>[1]TDSheet!$E$93</f>
        <v>864802.77</v>
      </c>
      <c r="BG205" s="33">
        <f>[1]TDSheet!$E$93</f>
        <v>864802.77</v>
      </c>
      <c r="BH205" s="33">
        <f>[1]TDSheet!$E$93</f>
        <v>864802.77</v>
      </c>
      <c r="BI205" s="33">
        <f>[1]TDSheet!$E$93</f>
        <v>864802.77</v>
      </c>
      <c r="BJ205" s="33">
        <f>[1]TDSheet!$E$93</f>
        <v>864802.77</v>
      </c>
      <c r="BK205" s="33">
        <f>[1]TDSheet!$E$93</f>
        <v>864802.77</v>
      </c>
      <c r="BL205" s="33">
        <f>[1]TDSheet!$E$93</f>
        <v>864802.77</v>
      </c>
      <c r="BM205" s="33">
        <f>[1]TDSheet!$E$93</f>
        <v>864802.77</v>
      </c>
      <c r="BN205" s="33">
        <f>[1]TDSheet!$E$93</f>
        <v>864802.77</v>
      </c>
      <c r="BO205" s="33">
        <f>[1]TDSheet!$E$93</f>
        <v>864802.77</v>
      </c>
      <c r="BP205" s="33">
        <f>[1]TDSheet!$E$93</f>
        <v>864802.77</v>
      </c>
      <c r="BQ205" s="33">
        <f>[1]TDSheet!$E$93</f>
        <v>864802.77</v>
      </c>
      <c r="BR205" s="33">
        <f>[1]TDSheet!$E$93</f>
        <v>864802.77</v>
      </c>
      <c r="BS205" s="33">
        <f>[1]TDSheet!$E$93</f>
        <v>864802.77</v>
      </c>
      <c r="BT205" s="33">
        <f>[1]TDSheet!$E$93</f>
        <v>864802.77</v>
      </c>
      <c r="BU205" s="33">
        <f>[1]TDSheet!$E$93</f>
        <v>864802.77</v>
      </c>
      <c r="BV205" s="34">
        <f>[1]TDSheet!$E$93</f>
        <v>864802.77</v>
      </c>
      <c r="BW205" s="23" t="s">
        <v>77</v>
      </c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5"/>
    </row>
    <row r="206" spans="1:97" s="9" customFormat="1" ht="32.25" customHeight="1" x14ac:dyDescent="0.2">
      <c r="A206" s="26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8"/>
      <c r="W206" s="35" t="s">
        <v>200</v>
      </c>
      <c r="X206" s="36" t="s">
        <v>200</v>
      </c>
      <c r="Y206" s="36" t="s">
        <v>200</v>
      </c>
      <c r="Z206" s="36" t="s">
        <v>200</v>
      </c>
      <c r="AA206" s="36" t="s">
        <v>200</v>
      </c>
      <c r="AB206" s="36" t="s">
        <v>200</v>
      </c>
      <c r="AC206" s="36" t="s">
        <v>200</v>
      </c>
      <c r="AD206" s="36" t="s">
        <v>200</v>
      </c>
      <c r="AE206" s="36" t="s">
        <v>200</v>
      </c>
      <c r="AF206" s="36" t="s">
        <v>200</v>
      </c>
      <c r="AG206" s="36" t="s">
        <v>200</v>
      </c>
      <c r="AH206" s="36" t="s">
        <v>200</v>
      </c>
      <c r="AI206" s="36" t="s">
        <v>200</v>
      </c>
      <c r="AJ206" s="36" t="s">
        <v>200</v>
      </c>
      <c r="AK206" s="36" t="s">
        <v>200</v>
      </c>
      <c r="AL206" s="36" t="s">
        <v>200</v>
      </c>
      <c r="AM206" s="36" t="s">
        <v>200</v>
      </c>
      <c r="AN206" s="36" t="s">
        <v>200</v>
      </c>
      <c r="AO206" s="36" t="s">
        <v>200</v>
      </c>
      <c r="AP206" s="36" t="s">
        <v>200</v>
      </c>
      <c r="AQ206" s="36" t="s">
        <v>200</v>
      </c>
      <c r="AR206" s="36" t="s">
        <v>200</v>
      </c>
      <c r="AS206" s="36" t="s">
        <v>200</v>
      </c>
      <c r="AT206" s="36" t="s">
        <v>200</v>
      </c>
      <c r="AU206" s="36" t="s">
        <v>200</v>
      </c>
      <c r="AV206" s="37" t="s">
        <v>200</v>
      </c>
      <c r="AW206" s="32">
        <v>534.80399999999997</v>
      </c>
      <c r="AX206" s="33">
        <f>[1]TDSheet!$E$126</f>
        <v>534804</v>
      </c>
      <c r="AY206" s="33">
        <f>[1]TDSheet!$E$126</f>
        <v>534804</v>
      </c>
      <c r="AZ206" s="33">
        <f>[1]TDSheet!$E$126</f>
        <v>534804</v>
      </c>
      <c r="BA206" s="33">
        <f>[1]TDSheet!$E$126</f>
        <v>534804</v>
      </c>
      <c r="BB206" s="33">
        <f>[1]TDSheet!$E$126</f>
        <v>534804</v>
      </c>
      <c r="BC206" s="33">
        <f>[1]TDSheet!$E$126</f>
        <v>534804</v>
      </c>
      <c r="BD206" s="33">
        <f>[1]TDSheet!$E$126</f>
        <v>534804</v>
      </c>
      <c r="BE206" s="33">
        <f>[1]TDSheet!$E$126</f>
        <v>534804</v>
      </c>
      <c r="BF206" s="33">
        <f>[1]TDSheet!$E$126</f>
        <v>534804</v>
      </c>
      <c r="BG206" s="33">
        <f>[1]TDSheet!$E$126</f>
        <v>534804</v>
      </c>
      <c r="BH206" s="33">
        <f>[1]TDSheet!$E$126</f>
        <v>534804</v>
      </c>
      <c r="BI206" s="33">
        <f>[1]TDSheet!$E$126</f>
        <v>534804</v>
      </c>
      <c r="BJ206" s="33">
        <f>[1]TDSheet!$E$126</f>
        <v>534804</v>
      </c>
      <c r="BK206" s="33">
        <f>[1]TDSheet!$E$126</f>
        <v>534804</v>
      </c>
      <c r="BL206" s="33">
        <f>[1]TDSheet!$E$126</f>
        <v>534804</v>
      </c>
      <c r="BM206" s="33">
        <f>[1]TDSheet!$E$126</f>
        <v>534804</v>
      </c>
      <c r="BN206" s="33">
        <f>[1]TDSheet!$E$126</f>
        <v>534804</v>
      </c>
      <c r="BO206" s="33">
        <f>[1]TDSheet!$E$126</f>
        <v>534804</v>
      </c>
      <c r="BP206" s="33">
        <f>[1]TDSheet!$E$126</f>
        <v>534804</v>
      </c>
      <c r="BQ206" s="33">
        <f>[1]TDSheet!$E$126</f>
        <v>534804</v>
      </c>
      <c r="BR206" s="33">
        <f>[1]TDSheet!$E$126</f>
        <v>534804</v>
      </c>
      <c r="BS206" s="33">
        <f>[1]TDSheet!$E$126</f>
        <v>534804</v>
      </c>
      <c r="BT206" s="33">
        <f>[1]TDSheet!$E$126</f>
        <v>534804</v>
      </c>
      <c r="BU206" s="33">
        <f>[1]TDSheet!$E$126</f>
        <v>534804</v>
      </c>
      <c r="BV206" s="34">
        <f>[1]TDSheet!$E$126</f>
        <v>534804</v>
      </c>
      <c r="BW206" s="23" t="s">
        <v>77</v>
      </c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5"/>
    </row>
    <row r="207" spans="1:97" s="9" customFormat="1" ht="32.25" customHeight="1" x14ac:dyDescent="0.2">
      <c r="A207" s="26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8"/>
      <c r="W207" s="35" t="s">
        <v>201</v>
      </c>
      <c r="X207" s="36" t="s">
        <v>201</v>
      </c>
      <c r="Y207" s="36" t="s">
        <v>201</v>
      </c>
      <c r="Z207" s="36" t="s">
        <v>201</v>
      </c>
      <c r="AA207" s="36" t="s">
        <v>201</v>
      </c>
      <c r="AB207" s="36" t="s">
        <v>201</v>
      </c>
      <c r="AC207" s="36" t="s">
        <v>201</v>
      </c>
      <c r="AD207" s="36" t="s">
        <v>201</v>
      </c>
      <c r="AE207" s="36" t="s">
        <v>201</v>
      </c>
      <c r="AF207" s="36" t="s">
        <v>201</v>
      </c>
      <c r="AG207" s="36" t="s">
        <v>201</v>
      </c>
      <c r="AH207" s="36" t="s">
        <v>201</v>
      </c>
      <c r="AI207" s="36" t="s">
        <v>201</v>
      </c>
      <c r="AJ207" s="36" t="s">
        <v>201</v>
      </c>
      <c r="AK207" s="36" t="s">
        <v>201</v>
      </c>
      <c r="AL207" s="36" t="s">
        <v>201</v>
      </c>
      <c r="AM207" s="36" t="s">
        <v>201</v>
      </c>
      <c r="AN207" s="36" t="s">
        <v>201</v>
      </c>
      <c r="AO207" s="36" t="s">
        <v>201</v>
      </c>
      <c r="AP207" s="36" t="s">
        <v>201</v>
      </c>
      <c r="AQ207" s="36" t="s">
        <v>201</v>
      </c>
      <c r="AR207" s="36" t="s">
        <v>201</v>
      </c>
      <c r="AS207" s="36" t="s">
        <v>201</v>
      </c>
      <c r="AT207" s="36" t="s">
        <v>201</v>
      </c>
      <c r="AU207" s="36" t="s">
        <v>201</v>
      </c>
      <c r="AV207" s="37" t="s">
        <v>201</v>
      </c>
      <c r="AW207" s="32">
        <v>87.685140000000004</v>
      </c>
      <c r="AX207" s="33">
        <f>[1]TDSheet!$E$73</f>
        <v>87685.14</v>
      </c>
      <c r="AY207" s="33">
        <f>[1]TDSheet!$E$73</f>
        <v>87685.14</v>
      </c>
      <c r="AZ207" s="33">
        <f>[1]TDSheet!$E$73</f>
        <v>87685.14</v>
      </c>
      <c r="BA207" s="33">
        <f>[1]TDSheet!$E$73</f>
        <v>87685.14</v>
      </c>
      <c r="BB207" s="33">
        <f>[1]TDSheet!$E$73</f>
        <v>87685.14</v>
      </c>
      <c r="BC207" s="33">
        <f>[1]TDSheet!$E$73</f>
        <v>87685.14</v>
      </c>
      <c r="BD207" s="33">
        <f>[1]TDSheet!$E$73</f>
        <v>87685.14</v>
      </c>
      <c r="BE207" s="33">
        <f>[1]TDSheet!$E$73</f>
        <v>87685.14</v>
      </c>
      <c r="BF207" s="33">
        <f>[1]TDSheet!$E$73</f>
        <v>87685.14</v>
      </c>
      <c r="BG207" s="33">
        <f>[1]TDSheet!$E$73</f>
        <v>87685.14</v>
      </c>
      <c r="BH207" s="33">
        <f>[1]TDSheet!$E$73</f>
        <v>87685.14</v>
      </c>
      <c r="BI207" s="33">
        <f>[1]TDSheet!$E$73</f>
        <v>87685.14</v>
      </c>
      <c r="BJ207" s="33">
        <f>[1]TDSheet!$E$73</f>
        <v>87685.14</v>
      </c>
      <c r="BK207" s="33">
        <f>[1]TDSheet!$E$73</f>
        <v>87685.14</v>
      </c>
      <c r="BL207" s="33">
        <f>[1]TDSheet!$E$73</f>
        <v>87685.14</v>
      </c>
      <c r="BM207" s="33">
        <f>[1]TDSheet!$E$73</f>
        <v>87685.14</v>
      </c>
      <c r="BN207" s="33">
        <f>[1]TDSheet!$E$73</f>
        <v>87685.14</v>
      </c>
      <c r="BO207" s="33">
        <f>[1]TDSheet!$E$73</f>
        <v>87685.14</v>
      </c>
      <c r="BP207" s="33">
        <f>[1]TDSheet!$E$73</f>
        <v>87685.14</v>
      </c>
      <c r="BQ207" s="33">
        <f>[1]TDSheet!$E$73</f>
        <v>87685.14</v>
      </c>
      <c r="BR207" s="33">
        <f>[1]TDSheet!$E$73</f>
        <v>87685.14</v>
      </c>
      <c r="BS207" s="33">
        <f>[1]TDSheet!$E$73</f>
        <v>87685.14</v>
      </c>
      <c r="BT207" s="33">
        <f>[1]TDSheet!$E$73</f>
        <v>87685.14</v>
      </c>
      <c r="BU207" s="33">
        <f>[1]TDSheet!$E$73</f>
        <v>87685.14</v>
      </c>
      <c r="BV207" s="34">
        <f>[1]TDSheet!$E$73</f>
        <v>87685.14</v>
      </c>
      <c r="BW207" s="23" t="s">
        <v>77</v>
      </c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5"/>
    </row>
    <row r="208" spans="1:97" s="9" customFormat="1" ht="32.25" customHeight="1" x14ac:dyDescent="0.2">
      <c r="A208" s="26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8"/>
      <c r="W208" s="35" t="s">
        <v>202</v>
      </c>
      <c r="X208" s="36" t="s">
        <v>202</v>
      </c>
      <c r="Y208" s="36" t="s">
        <v>202</v>
      </c>
      <c r="Z208" s="36" t="s">
        <v>202</v>
      </c>
      <c r="AA208" s="36" t="s">
        <v>202</v>
      </c>
      <c r="AB208" s="36" t="s">
        <v>202</v>
      </c>
      <c r="AC208" s="36" t="s">
        <v>202</v>
      </c>
      <c r="AD208" s="36" t="s">
        <v>202</v>
      </c>
      <c r="AE208" s="36" t="s">
        <v>202</v>
      </c>
      <c r="AF208" s="36" t="s">
        <v>202</v>
      </c>
      <c r="AG208" s="36" t="s">
        <v>202</v>
      </c>
      <c r="AH208" s="36" t="s">
        <v>202</v>
      </c>
      <c r="AI208" s="36" t="s">
        <v>202</v>
      </c>
      <c r="AJ208" s="36" t="s">
        <v>202</v>
      </c>
      <c r="AK208" s="36" t="s">
        <v>202</v>
      </c>
      <c r="AL208" s="36" t="s">
        <v>202</v>
      </c>
      <c r="AM208" s="36" t="s">
        <v>202</v>
      </c>
      <c r="AN208" s="36" t="s">
        <v>202</v>
      </c>
      <c r="AO208" s="36" t="s">
        <v>202</v>
      </c>
      <c r="AP208" s="36" t="s">
        <v>202</v>
      </c>
      <c r="AQ208" s="36" t="s">
        <v>202</v>
      </c>
      <c r="AR208" s="36" t="s">
        <v>202</v>
      </c>
      <c r="AS208" s="36" t="s">
        <v>202</v>
      </c>
      <c r="AT208" s="36" t="s">
        <v>202</v>
      </c>
      <c r="AU208" s="36" t="s">
        <v>202</v>
      </c>
      <c r="AV208" s="37" t="s">
        <v>202</v>
      </c>
      <c r="AW208" s="32">
        <v>119.80037</v>
      </c>
      <c r="AX208" s="33">
        <f>[1]TDSheet!$E$71</f>
        <v>119800.37</v>
      </c>
      <c r="AY208" s="33">
        <f>[1]TDSheet!$E$71</f>
        <v>119800.37</v>
      </c>
      <c r="AZ208" s="33">
        <f>[1]TDSheet!$E$71</f>
        <v>119800.37</v>
      </c>
      <c r="BA208" s="33">
        <f>[1]TDSheet!$E$71</f>
        <v>119800.37</v>
      </c>
      <c r="BB208" s="33">
        <f>[1]TDSheet!$E$71</f>
        <v>119800.37</v>
      </c>
      <c r="BC208" s="33">
        <f>[1]TDSheet!$E$71</f>
        <v>119800.37</v>
      </c>
      <c r="BD208" s="33">
        <f>[1]TDSheet!$E$71</f>
        <v>119800.37</v>
      </c>
      <c r="BE208" s="33">
        <f>[1]TDSheet!$E$71</f>
        <v>119800.37</v>
      </c>
      <c r="BF208" s="33">
        <f>[1]TDSheet!$E$71</f>
        <v>119800.37</v>
      </c>
      <c r="BG208" s="33">
        <f>[1]TDSheet!$E$71</f>
        <v>119800.37</v>
      </c>
      <c r="BH208" s="33">
        <f>[1]TDSheet!$E$71</f>
        <v>119800.37</v>
      </c>
      <c r="BI208" s="33">
        <f>[1]TDSheet!$E$71</f>
        <v>119800.37</v>
      </c>
      <c r="BJ208" s="33">
        <f>[1]TDSheet!$E$71</f>
        <v>119800.37</v>
      </c>
      <c r="BK208" s="33">
        <f>[1]TDSheet!$E$71</f>
        <v>119800.37</v>
      </c>
      <c r="BL208" s="33">
        <f>[1]TDSheet!$E$71</f>
        <v>119800.37</v>
      </c>
      <c r="BM208" s="33">
        <f>[1]TDSheet!$E$71</f>
        <v>119800.37</v>
      </c>
      <c r="BN208" s="33">
        <f>[1]TDSheet!$E$71</f>
        <v>119800.37</v>
      </c>
      <c r="BO208" s="33">
        <f>[1]TDSheet!$E$71</f>
        <v>119800.37</v>
      </c>
      <c r="BP208" s="33">
        <f>[1]TDSheet!$E$71</f>
        <v>119800.37</v>
      </c>
      <c r="BQ208" s="33">
        <f>[1]TDSheet!$E$71</f>
        <v>119800.37</v>
      </c>
      <c r="BR208" s="33">
        <f>[1]TDSheet!$E$71</f>
        <v>119800.37</v>
      </c>
      <c r="BS208" s="33">
        <f>[1]TDSheet!$E$71</f>
        <v>119800.37</v>
      </c>
      <c r="BT208" s="33">
        <f>[1]TDSheet!$E$71</f>
        <v>119800.37</v>
      </c>
      <c r="BU208" s="33">
        <f>[1]TDSheet!$E$71</f>
        <v>119800.37</v>
      </c>
      <c r="BV208" s="34">
        <f>[1]TDSheet!$E$71</f>
        <v>119800.37</v>
      </c>
      <c r="BW208" s="23" t="s">
        <v>77</v>
      </c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5"/>
    </row>
    <row r="209" spans="1:97" s="9" customFormat="1" ht="32.25" customHeight="1" x14ac:dyDescent="0.2">
      <c r="A209" s="26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8"/>
      <c r="W209" s="35" t="s">
        <v>203</v>
      </c>
      <c r="X209" s="36" t="s">
        <v>203</v>
      </c>
      <c r="Y209" s="36" t="s">
        <v>203</v>
      </c>
      <c r="Z209" s="36" t="s">
        <v>203</v>
      </c>
      <c r="AA209" s="36" t="s">
        <v>203</v>
      </c>
      <c r="AB209" s="36" t="s">
        <v>203</v>
      </c>
      <c r="AC209" s="36" t="s">
        <v>203</v>
      </c>
      <c r="AD209" s="36" t="s">
        <v>203</v>
      </c>
      <c r="AE209" s="36" t="s">
        <v>203</v>
      </c>
      <c r="AF209" s="36" t="s">
        <v>203</v>
      </c>
      <c r="AG209" s="36" t="s">
        <v>203</v>
      </c>
      <c r="AH209" s="36" t="s">
        <v>203</v>
      </c>
      <c r="AI209" s="36" t="s">
        <v>203</v>
      </c>
      <c r="AJ209" s="36" t="s">
        <v>203</v>
      </c>
      <c r="AK209" s="36" t="s">
        <v>203</v>
      </c>
      <c r="AL209" s="36" t="s">
        <v>203</v>
      </c>
      <c r="AM209" s="36" t="s">
        <v>203</v>
      </c>
      <c r="AN209" s="36" t="s">
        <v>203</v>
      </c>
      <c r="AO209" s="36" t="s">
        <v>203</v>
      </c>
      <c r="AP209" s="36" t="s">
        <v>203</v>
      </c>
      <c r="AQ209" s="36" t="s">
        <v>203</v>
      </c>
      <c r="AR209" s="36" t="s">
        <v>203</v>
      </c>
      <c r="AS209" s="36" t="s">
        <v>203</v>
      </c>
      <c r="AT209" s="36" t="s">
        <v>203</v>
      </c>
      <c r="AU209" s="36" t="s">
        <v>203</v>
      </c>
      <c r="AV209" s="37" t="s">
        <v>203</v>
      </c>
      <c r="AW209" s="32">
        <v>581.60808999999995</v>
      </c>
      <c r="AX209" s="33">
        <f>[1]TDSheet!$E$15</f>
        <v>581608.09</v>
      </c>
      <c r="AY209" s="33">
        <f>[1]TDSheet!$E$15</f>
        <v>581608.09</v>
      </c>
      <c r="AZ209" s="33">
        <f>[1]TDSheet!$E$15</f>
        <v>581608.09</v>
      </c>
      <c r="BA209" s="33">
        <f>[1]TDSheet!$E$15</f>
        <v>581608.09</v>
      </c>
      <c r="BB209" s="33">
        <f>[1]TDSheet!$E$15</f>
        <v>581608.09</v>
      </c>
      <c r="BC209" s="33">
        <f>[1]TDSheet!$E$15</f>
        <v>581608.09</v>
      </c>
      <c r="BD209" s="33">
        <f>[1]TDSheet!$E$15</f>
        <v>581608.09</v>
      </c>
      <c r="BE209" s="33">
        <f>[1]TDSheet!$E$15</f>
        <v>581608.09</v>
      </c>
      <c r="BF209" s="33">
        <f>[1]TDSheet!$E$15</f>
        <v>581608.09</v>
      </c>
      <c r="BG209" s="33">
        <f>[1]TDSheet!$E$15</f>
        <v>581608.09</v>
      </c>
      <c r="BH209" s="33">
        <f>[1]TDSheet!$E$15</f>
        <v>581608.09</v>
      </c>
      <c r="BI209" s="33">
        <f>[1]TDSheet!$E$15</f>
        <v>581608.09</v>
      </c>
      <c r="BJ209" s="33">
        <f>[1]TDSheet!$E$15</f>
        <v>581608.09</v>
      </c>
      <c r="BK209" s="33">
        <f>[1]TDSheet!$E$15</f>
        <v>581608.09</v>
      </c>
      <c r="BL209" s="33">
        <f>[1]TDSheet!$E$15</f>
        <v>581608.09</v>
      </c>
      <c r="BM209" s="33">
        <f>[1]TDSheet!$E$15</f>
        <v>581608.09</v>
      </c>
      <c r="BN209" s="33">
        <f>[1]TDSheet!$E$15</f>
        <v>581608.09</v>
      </c>
      <c r="BO209" s="33">
        <f>[1]TDSheet!$E$15</f>
        <v>581608.09</v>
      </c>
      <c r="BP209" s="33">
        <f>[1]TDSheet!$E$15</f>
        <v>581608.09</v>
      </c>
      <c r="BQ209" s="33">
        <f>[1]TDSheet!$E$15</f>
        <v>581608.09</v>
      </c>
      <c r="BR209" s="33">
        <f>[1]TDSheet!$E$15</f>
        <v>581608.09</v>
      </c>
      <c r="BS209" s="33">
        <f>[1]TDSheet!$E$15</f>
        <v>581608.09</v>
      </c>
      <c r="BT209" s="33">
        <f>[1]TDSheet!$E$15</f>
        <v>581608.09</v>
      </c>
      <c r="BU209" s="33">
        <f>[1]TDSheet!$E$15</f>
        <v>581608.09</v>
      </c>
      <c r="BV209" s="34">
        <f>[1]TDSheet!$E$15</f>
        <v>581608.09</v>
      </c>
      <c r="BW209" s="23" t="s">
        <v>77</v>
      </c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5"/>
    </row>
    <row r="210" spans="1:97" s="9" customFormat="1" ht="32.25" customHeight="1" x14ac:dyDescent="0.2">
      <c r="A210" s="26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8"/>
      <c r="W210" s="35" t="s">
        <v>204</v>
      </c>
      <c r="X210" s="36" t="s">
        <v>204</v>
      </c>
      <c r="Y210" s="36" t="s">
        <v>204</v>
      </c>
      <c r="Z210" s="36" t="s">
        <v>204</v>
      </c>
      <c r="AA210" s="36" t="s">
        <v>204</v>
      </c>
      <c r="AB210" s="36" t="s">
        <v>204</v>
      </c>
      <c r="AC210" s="36" t="s">
        <v>204</v>
      </c>
      <c r="AD210" s="36" t="s">
        <v>204</v>
      </c>
      <c r="AE210" s="36" t="s">
        <v>204</v>
      </c>
      <c r="AF210" s="36" t="s">
        <v>204</v>
      </c>
      <c r="AG210" s="36" t="s">
        <v>204</v>
      </c>
      <c r="AH210" s="36" t="s">
        <v>204</v>
      </c>
      <c r="AI210" s="36" t="s">
        <v>204</v>
      </c>
      <c r="AJ210" s="36" t="s">
        <v>204</v>
      </c>
      <c r="AK210" s="36" t="s">
        <v>204</v>
      </c>
      <c r="AL210" s="36" t="s">
        <v>204</v>
      </c>
      <c r="AM210" s="36" t="s">
        <v>204</v>
      </c>
      <c r="AN210" s="36" t="s">
        <v>204</v>
      </c>
      <c r="AO210" s="36" t="s">
        <v>204</v>
      </c>
      <c r="AP210" s="36" t="s">
        <v>204</v>
      </c>
      <c r="AQ210" s="36" t="s">
        <v>204</v>
      </c>
      <c r="AR210" s="36" t="s">
        <v>204</v>
      </c>
      <c r="AS210" s="36" t="s">
        <v>204</v>
      </c>
      <c r="AT210" s="36" t="s">
        <v>204</v>
      </c>
      <c r="AU210" s="36" t="s">
        <v>204</v>
      </c>
      <c r="AV210" s="37" t="s">
        <v>204</v>
      </c>
      <c r="AW210" s="32">
        <v>410.75515000000001</v>
      </c>
      <c r="AX210" s="33">
        <f>[1]TDSheet!$E$162</f>
        <v>410755.15</v>
      </c>
      <c r="AY210" s="33">
        <f>[1]TDSheet!$E$162</f>
        <v>410755.15</v>
      </c>
      <c r="AZ210" s="33">
        <f>[1]TDSheet!$E$162</f>
        <v>410755.15</v>
      </c>
      <c r="BA210" s="33">
        <f>[1]TDSheet!$E$162</f>
        <v>410755.15</v>
      </c>
      <c r="BB210" s="33">
        <f>[1]TDSheet!$E$162</f>
        <v>410755.15</v>
      </c>
      <c r="BC210" s="33">
        <f>[1]TDSheet!$E$162</f>
        <v>410755.15</v>
      </c>
      <c r="BD210" s="33">
        <f>[1]TDSheet!$E$162</f>
        <v>410755.15</v>
      </c>
      <c r="BE210" s="33">
        <f>[1]TDSheet!$E$162</f>
        <v>410755.15</v>
      </c>
      <c r="BF210" s="33">
        <f>[1]TDSheet!$E$162</f>
        <v>410755.15</v>
      </c>
      <c r="BG210" s="33">
        <f>[1]TDSheet!$E$162</f>
        <v>410755.15</v>
      </c>
      <c r="BH210" s="33">
        <f>[1]TDSheet!$E$162</f>
        <v>410755.15</v>
      </c>
      <c r="BI210" s="33">
        <f>[1]TDSheet!$E$162</f>
        <v>410755.15</v>
      </c>
      <c r="BJ210" s="33">
        <f>[1]TDSheet!$E$162</f>
        <v>410755.15</v>
      </c>
      <c r="BK210" s="33">
        <f>[1]TDSheet!$E$162</f>
        <v>410755.15</v>
      </c>
      <c r="BL210" s="33">
        <f>[1]TDSheet!$E$162</f>
        <v>410755.15</v>
      </c>
      <c r="BM210" s="33">
        <f>[1]TDSheet!$E$162</f>
        <v>410755.15</v>
      </c>
      <c r="BN210" s="33">
        <f>[1]TDSheet!$E$162</f>
        <v>410755.15</v>
      </c>
      <c r="BO210" s="33">
        <f>[1]TDSheet!$E$162</f>
        <v>410755.15</v>
      </c>
      <c r="BP210" s="33">
        <f>[1]TDSheet!$E$162</f>
        <v>410755.15</v>
      </c>
      <c r="BQ210" s="33">
        <f>[1]TDSheet!$E$162</f>
        <v>410755.15</v>
      </c>
      <c r="BR210" s="33">
        <f>[1]TDSheet!$E$162</f>
        <v>410755.15</v>
      </c>
      <c r="BS210" s="33">
        <f>[1]TDSheet!$E$162</f>
        <v>410755.15</v>
      </c>
      <c r="BT210" s="33">
        <f>[1]TDSheet!$E$162</f>
        <v>410755.15</v>
      </c>
      <c r="BU210" s="33">
        <f>[1]TDSheet!$E$162</f>
        <v>410755.15</v>
      </c>
      <c r="BV210" s="34">
        <f>[1]TDSheet!$E$162</f>
        <v>410755.15</v>
      </c>
      <c r="BW210" s="23" t="s">
        <v>77</v>
      </c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5"/>
    </row>
    <row r="211" spans="1:97" s="9" customFormat="1" ht="32.25" customHeight="1" x14ac:dyDescent="0.2">
      <c r="A211" s="26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8"/>
      <c r="W211" s="35" t="s">
        <v>205</v>
      </c>
      <c r="X211" s="36" t="s">
        <v>205</v>
      </c>
      <c r="Y211" s="36" t="s">
        <v>205</v>
      </c>
      <c r="Z211" s="36" t="s">
        <v>205</v>
      </c>
      <c r="AA211" s="36" t="s">
        <v>205</v>
      </c>
      <c r="AB211" s="36" t="s">
        <v>205</v>
      </c>
      <c r="AC211" s="36" t="s">
        <v>205</v>
      </c>
      <c r="AD211" s="36" t="s">
        <v>205</v>
      </c>
      <c r="AE211" s="36" t="s">
        <v>205</v>
      </c>
      <c r="AF211" s="36" t="s">
        <v>205</v>
      </c>
      <c r="AG211" s="36" t="s">
        <v>205</v>
      </c>
      <c r="AH211" s="36" t="s">
        <v>205</v>
      </c>
      <c r="AI211" s="36" t="s">
        <v>205</v>
      </c>
      <c r="AJ211" s="36" t="s">
        <v>205</v>
      </c>
      <c r="AK211" s="36" t="s">
        <v>205</v>
      </c>
      <c r="AL211" s="36" t="s">
        <v>205</v>
      </c>
      <c r="AM211" s="36" t="s">
        <v>205</v>
      </c>
      <c r="AN211" s="36" t="s">
        <v>205</v>
      </c>
      <c r="AO211" s="36" t="s">
        <v>205</v>
      </c>
      <c r="AP211" s="36" t="s">
        <v>205</v>
      </c>
      <c r="AQ211" s="36" t="s">
        <v>205</v>
      </c>
      <c r="AR211" s="36" t="s">
        <v>205</v>
      </c>
      <c r="AS211" s="36" t="s">
        <v>205</v>
      </c>
      <c r="AT211" s="36" t="s">
        <v>205</v>
      </c>
      <c r="AU211" s="36" t="s">
        <v>205</v>
      </c>
      <c r="AV211" s="37" t="s">
        <v>205</v>
      </c>
      <c r="AW211" s="32">
        <v>251.54388</v>
      </c>
      <c r="AX211" s="33">
        <f>[1]TDSheet!$E$161</f>
        <v>251543.88</v>
      </c>
      <c r="AY211" s="33">
        <f>[1]TDSheet!$E$161</f>
        <v>251543.88</v>
      </c>
      <c r="AZ211" s="33">
        <f>[1]TDSheet!$E$161</f>
        <v>251543.88</v>
      </c>
      <c r="BA211" s="33">
        <f>[1]TDSheet!$E$161</f>
        <v>251543.88</v>
      </c>
      <c r="BB211" s="33">
        <f>[1]TDSheet!$E$161</f>
        <v>251543.88</v>
      </c>
      <c r="BC211" s="33">
        <f>[1]TDSheet!$E$161</f>
        <v>251543.88</v>
      </c>
      <c r="BD211" s="33">
        <f>[1]TDSheet!$E$161</f>
        <v>251543.88</v>
      </c>
      <c r="BE211" s="33">
        <f>[1]TDSheet!$E$161</f>
        <v>251543.88</v>
      </c>
      <c r="BF211" s="33">
        <f>[1]TDSheet!$E$161</f>
        <v>251543.88</v>
      </c>
      <c r="BG211" s="33">
        <f>[1]TDSheet!$E$161</f>
        <v>251543.88</v>
      </c>
      <c r="BH211" s="33">
        <f>[1]TDSheet!$E$161</f>
        <v>251543.88</v>
      </c>
      <c r="BI211" s="33">
        <f>[1]TDSheet!$E$161</f>
        <v>251543.88</v>
      </c>
      <c r="BJ211" s="33">
        <f>[1]TDSheet!$E$161</f>
        <v>251543.88</v>
      </c>
      <c r="BK211" s="33">
        <f>[1]TDSheet!$E$161</f>
        <v>251543.88</v>
      </c>
      <c r="BL211" s="33">
        <f>[1]TDSheet!$E$161</f>
        <v>251543.88</v>
      </c>
      <c r="BM211" s="33">
        <f>[1]TDSheet!$E$161</f>
        <v>251543.88</v>
      </c>
      <c r="BN211" s="33">
        <f>[1]TDSheet!$E$161</f>
        <v>251543.88</v>
      </c>
      <c r="BO211" s="33">
        <f>[1]TDSheet!$E$161</f>
        <v>251543.88</v>
      </c>
      <c r="BP211" s="33">
        <f>[1]TDSheet!$E$161</f>
        <v>251543.88</v>
      </c>
      <c r="BQ211" s="33">
        <f>[1]TDSheet!$E$161</f>
        <v>251543.88</v>
      </c>
      <c r="BR211" s="33">
        <f>[1]TDSheet!$E$161</f>
        <v>251543.88</v>
      </c>
      <c r="BS211" s="33">
        <f>[1]TDSheet!$E$161</f>
        <v>251543.88</v>
      </c>
      <c r="BT211" s="33">
        <f>[1]TDSheet!$E$161</f>
        <v>251543.88</v>
      </c>
      <c r="BU211" s="33">
        <f>[1]TDSheet!$E$161</f>
        <v>251543.88</v>
      </c>
      <c r="BV211" s="34">
        <f>[1]TDSheet!$E$161</f>
        <v>251543.88</v>
      </c>
      <c r="BW211" s="23" t="s">
        <v>77</v>
      </c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5"/>
    </row>
    <row r="212" spans="1:97" s="9" customFormat="1" ht="32.25" customHeight="1" x14ac:dyDescent="0.2">
      <c r="A212" s="26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8"/>
      <c r="W212" s="35" t="s">
        <v>206</v>
      </c>
      <c r="X212" s="36" t="s">
        <v>206</v>
      </c>
      <c r="Y212" s="36" t="s">
        <v>206</v>
      </c>
      <c r="Z212" s="36" t="s">
        <v>206</v>
      </c>
      <c r="AA212" s="36" t="s">
        <v>206</v>
      </c>
      <c r="AB212" s="36" t="s">
        <v>206</v>
      </c>
      <c r="AC212" s="36" t="s">
        <v>206</v>
      </c>
      <c r="AD212" s="36" t="s">
        <v>206</v>
      </c>
      <c r="AE212" s="36" t="s">
        <v>206</v>
      </c>
      <c r="AF212" s="36" t="s">
        <v>206</v>
      </c>
      <c r="AG212" s="36" t="s">
        <v>206</v>
      </c>
      <c r="AH212" s="36" t="s">
        <v>206</v>
      </c>
      <c r="AI212" s="36" t="s">
        <v>206</v>
      </c>
      <c r="AJ212" s="36" t="s">
        <v>206</v>
      </c>
      <c r="AK212" s="36" t="s">
        <v>206</v>
      </c>
      <c r="AL212" s="36" t="s">
        <v>206</v>
      </c>
      <c r="AM212" s="36" t="s">
        <v>206</v>
      </c>
      <c r="AN212" s="36" t="s">
        <v>206</v>
      </c>
      <c r="AO212" s="36" t="s">
        <v>206</v>
      </c>
      <c r="AP212" s="36" t="s">
        <v>206</v>
      </c>
      <c r="AQ212" s="36" t="s">
        <v>206</v>
      </c>
      <c r="AR212" s="36" t="s">
        <v>206</v>
      </c>
      <c r="AS212" s="36" t="s">
        <v>206</v>
      </c>
      <c r="AT212" s="36" t="s">
        <v>206</v>
      </c>
      <c r="AU212" s="36" t="s">
        <v>206</v>
      </c>
      <c r="AV212" s="37" t="s">
        <v>206</v>
      </c>
      <c r="AW212" s="32">
        <v>138.31316000000001</v>
      </c>
      <c r="AX212" s="33">
        <f>[1]TDSheet!$E$21</f>
        <v>138313.16</v>
      </c>
      <c r="AY212" s="33">
        <f>[1]TDSheet!$E$21</f>
        <v>138313.16</v>
      </c>
      <c r="AZ212" s="33">
        <f>[1]TDSheet!$E$21</f>
        <v>138313.16</v>
      </c>
      <c r="BA212" s="33">
        <f>[1]TDSheet!$E$21</f>
        <v>138313.16</v>
      </c>
      <c r="BB212" s="33">
        <f>[1]TDSheet!$E$21</f>
        <v>138313.16</v>
      </c>
      <c r="BC212" s="33">
        <f>[1]TDSheet!$E$21</f>
        <v>138313.16</v>
      </c>
      <c r="BD212" s="33">
        <f>[1]TDSheet!$E$21</f>
        <v>138313.16</v>
      </c>
      <c r="BE212" s="33">
        <f>[1]TDSheet!$E$21</f>
        <v>138313.16</v>
      </c>
      <c r="BF212" s="33">
        <f>[1]TDSheet!$E$21</f>
        <v>138313.16</v>
      </c>
      <c r="BG212" s="33">
        <f>[1]TDSheet!$E$21</f>
        <v>138313.16</v>
      </c>
      <c r="BH212" s="33">
        <f>[1]TDSheet!$E$21</f>
        <v>138313.16</v>
      </c>
      <c r="BI212" s="33">
        <f>[1]TDSheet!$E$21</f>
        <v>138313.16</v>
      </c>
      <c r="BJ212" s="33">
        <f>[1]TDSheet!$E$21</f>
        <v>138313.16</v>
      </c>
      <c r="BK212" s="33">
        <f>[1]TDSheet!$E$21</f>
        <v>138313.16</v>
      </c>
      <c r="BL212" s="33">
        <f>[1]TDSheet!$E$21</f>
        <v>138313.16</v>
      </c>
      <c r="BM212" s="33">
        <f>[1]TDSheet!$E$21</f>
        <v>138313.16</v>
      </c>
      <c r="BN212" s="33">
        <f>[1]TDSheet!$E$21</f>
        <v>138313.16</v>
      </c>
      <c r="BO212" s="33">
        <f>[1]TDSheet!$E$21</f>
        <v>138313.16</v>
      </c>
      <c r="BP212" s="33">
        <f>[1]TDSheet!$E$21</f>
        <v>138313.16</v>
      </c>
      <c r="BQ212" s="33">
        <f>[1]TDSheet!$E$21</f>
        <v>138313.16</v>
      </c>
      <c r="BR212" s="33">
        <f>[1]TDSheet!$E$21</f>
        <v>138313.16</v>
      </c>
      <c r="BS212" s="33">
        <f>[1]TDSheet!$E$21</f>
        <v>138313.16</v>
      </c>
      <c r="BT212" s="33">
        <f>[1]TDSheet!$E$21</f>
        <v>138313.16</v>
      </c>
      <c r="BU212" s="33">
        <f>[1]TDSheet!$E$21</f>
        <v>138313.16</v>
      </c>
      <c r="BV212" s="34">
        <f>[1]TDSheet!$E$21</f>
        <v>138313.16</v>
      </c>
      <c r="BW212" s="23" t="s">
        <v>77</v>
      </c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5"/>
    </row>
    <row r="213" spans="1:97" s="9" customFormat="1" ht="32.25" customHeight="1" x14ac:dyDescent="0.2">
      <c r="A213" s="26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8"/>
      <c r="W213" s="35" t="s">
        <v>207</v>
      </c>
      <c r="X213" s="36" t="s">
        <v>207</v>
      </c>
      <c r="Y213" s="36" t="s">
        <v>207</v>
      </c>
      <c r="Z213" s="36" t="s">
        <v>207</v>
      </c>
      <c r="AA213" s="36" t="s">
        <v>207</v>
      </c>
      <c r="AB213" s="36" t="s">
        <v>207</v>
      </c>
      <c r="AC213" s="36" t="s">
        <v>207</v>
      </c>
      <c r="AD213" s="36" t="s">
        <v>207</v>
      </c>
      <c r="AE213" s="36" t="s">
        <v>207</v>
      </c>
      <c r="AF213" s="36" t="s">
        <v>207</v>
      </c>
      <c r="AG213" s="36" t="s">
        <v>207</v>
      </c>
      <c r="AH213" s="36" t="s">
        <v>207</v>
      </c>
      <c r="AI213" s="36" t="s">
        <v>207</v>
      </c>
      <c r="AJ213" s="36" t="s">
        <v>207</v>
      </c>
      <c r="AK213" s="36" t="s">
        <v>207</v>
      </c>
      <c r="AL213" s="36" t="s">
        <v>207</v>
      </c>
      <c r="AM213" s="36" t="s">
        <v>207</v>
      </c>
      <c r="AN213" s="36" t="s">
        <v>207</v>
      </c>
      <c r="AO213" s="36" t="s">
        <v>207</v>
      </c>
      <c r="AP213" s="36" t="s">
        <v>207</v>
      </c>
      <c r="AQ213" s="36" t="s">
        <v>207</v>
      </c>
      <c r="AR213" s="36" t="s">
        <v>207</v>
      </c>
      <c r="AS213" s="36" t="s">
        <v>207</v>
      </c>
      <c r="AT213" s="36" t="s">
        <v>207</v>
      </c>
      <c r="AU213" s="36" t="s">
        <v>207</v>
      </c>
      <c r="AV213" s="37" t="s">
        <v>207</v>
      </c>
      <c r="AW213" s="32">
        <v>79.355519999999999</v>
      </c>
      <c r="AX213" s="33">
        <f>[1]TDSheet!$E$10</f>
        <v>79355.520000000004</v>
      </c>
      <c r="AY213" s="33">
        <f>[1]TDSheet!$E$10</f>
        <v>79355.520000000004</v>
      </c>
      <c r="AZ213" s="33">
        <f>[1]TDSheet!$E$10</f>
        <v>79355.520000000004</v>
      </c>
      <c r="BA213" s="33">
        <f>[1]TDSheet!$E$10</f>
        <v>79355.520000000004</v>
      </c>
      <c r="BB213" s="33">
        <f>[1]TDSheet!$E$10</f>
        <v>79355.520000000004</v>
      </c>
      <c r="BC213" s="33">
        <f>[1]TDSheet!$E$10</f>
        <v>79355.520000000004</v>
      </c>
      <c r="BD213" s="33">
        <f>[1]TDSheet!$E$10</f>
        <v>79355.520000000004</v>
      </c>
      <c r="BE213" s="33">
        <f>[1]TDSheet!$E$10</f>
        <v>79355.520000000004</v>
      </c>
      <c r="BF213" s="33">
        <f>[1]TDSheet!$E$10</f>
        <v>79355.520000000004</v>
      </c>
      <c r="BG213" s="33">
        <f>[1]TDSheet!$E$10</f>
        <v>79355.520000000004</v>
      </c>
      <c r="BH213" s="33">
        <f>[1]TDSheet!$E$10</f>
        <v>79355.520000000004</v>
      </c>
      <c r="BI213" s="33">
        <f>[1]TDSheet!$E$10</f>
        <v>79355.520000000004</v>
      </c>
      <c r="BJ213" s="33">
        <f>[1]TDSheet!$E$10</f>
        <v>79355.520000000004</v>
      </c>
      <c r="BK213" s="33">
        <f>[1]TDSheet!$E$10</f>
        <v>79355.520000000004</v>
      </c>
      <c r="BL213" s="33">
        <f>[1]TDSheet!$E$10</f>
        <v>79355.520000000004</v>
      </c>
      <c r="BM213" s="33">
        <f>[1]TDSheet!$E$10</f>
        <v>79355.520000000004</v>
      </c>
      <c r="BN213" s="33">
        <f>[1]TDSheet!$E$10</f>
        <v>79355.520000000004</v>
      </c>
      <c r="BO213" s="33">
        <f>[1]TDSheet!$E$10</f>
        <v>79355.520000000004</v>
      </c>
      <c r="BP213" s="33">
        <f>[1]TDSheet!$E$10</f>
        <v>79355.520000000004</v>
      </c>
      <c r="BQ213" s="33">
        <f>[1]TDSheet!$E$10</f>
        <v>79355.520000000004</v>
      </c>
      <c r="BR213" s="33">
        <f>[1]TDSheet!$E$10</f>
        <v>79355.520000000004</v>
      </c>
      <c r="BS213" s="33">
        <f>[1]TDSheet!$E$10</f>
        <v>79355.520000000004</v>
      </c>
      <c r="BT213" s="33">
        <f>[1]TDSheet!$E$10</f>
        <v>79355.520000000004</v>
      </c>
      <c r="BU213" s="33">
        <f>[1]TDSheet!$E$10</f>
        <v>79355.520000000004</v>
      </c>
      <c r="BV213" s="34">
        <f>[1]TDSheet!$E$10</f>
        <v>79355.520000000004</v>
      </c>
      <c r="BW213" s="23" t="s">
        <v>77</v>
      </c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5"/>
    </row>
    <row r="214" spans="1:97" s="9" customFormat="1" ht="32.25" customHeight="1" x14ac:dyDescent="0.2">
      <c r="A214" s="26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8"/>
      <c r="W214" s="35" t="s">
        <v>208</v>
      </c>
      <c r="X214" s="36" t="s">
        <v>208</v>
      </c>
      <c r="Y214" s="36" t="s">
        <v>208</v>
      </c>
      <c r="Z214" s="36" t="s">
        <v>208</v>
      </c>
      <c r="AA214" s="36" t="s">
        <v>208</v>
      </c>
      <c r="AB214" s="36" t="s">
        <v>208</v>
      </c>
      <c r="AC214" s="36" t="s">
        <v>208</v>
      </c>
      <c r="AD214" s="36" t="s">
        <v>208</v>
      </c>
      <c r="AE214" s="36" t="s">
        <v>208</v>
      </c>
      <c r="AF214" s="36" t="s">
        <v>208</v>
      </c>
      <c r="AG214" s="36" t="s">
        <v>208</v>
      </c>
      <c r="AH214" s="36" t="s">
        <v>208</v>
      </c>
      <c r="AI214" s="36" t="s">
        <v>208</v>
      </c>
      <c r="AJ214" s="36" t="s">
        <v>208</v>
      </c>
      <c r="AK214" s="36" t="s">
        <v>208</v>
      </c>
      <c r="AL214" s="36" t="s">
        <v>208</v>
      </c>
      <c r="AM214" s="36" t="s">
        <v>208</v>
      </c>
      <c r="AN214" s="36" t="s">
        <v>208</v>
      </c>
      <c r="AO214" s="36" t="s">
        <v>208</v>
      </c>
      <c r="AP214" s="36" t="s">
        <v>208</v>
      </c>
      <c r="AQ214" s="36" t="s">
        <v>208</v>
      </c>
      <c r="AR214" s="36" t="s">
        <v>208</v>
      </c>
      <c r="AS214" s="36" t="s">
        <v>208</v>
      </c>
      <c r="AT214" s="36" t="s">
        <v>208</v>
      </c>
      <c r="AU214" s="36" t="s">
        <v>208</v>
      </c>
      <c r="AV214" s="37" t="s">
        <v>208</v>
      </c>
      <c r="AW214" s="32">
        <f>2141.31264*0.35</f>
        <v>749.45942400000001</v>
      </c>
      <c r="AX214" s="33">
        <f>[1]TDSheet!$E$129</f>
        <v>2141312.64</v>
      </c>
      <c r="AY214" s="33">
        <f>[1]TDSheet!$E$129</f>
        <v>2141312.64</v>
      </c>
      <c r="AZ214" s="33">
        <f>[1]TDSheet!$E$129</f>
        <v>2141312.64</v>
      </c>
      <c r="BA214" s="33">
        <f>[1]TDSheet!$E$129</f>
        <v>2141312.64</v>
      </c>
      <c r="BB214" s="33">
        <f>[1]TDSheet!$E$129</f>
        <v>2141312.64</v>
      </c>
      <c r="BC214" s="33">
        <f>[1]TDSheet!$E$129</f>
        <v>2141312.64</v>
      </c>
      <c r="BD214" s="33">
        <f>[1]TDSheet!$E$129</f>
        <v>2141312.64</v>
      </c>
      <c r="BE214" s="33">
        <f>[1]TDSheet!$E$129</f>
        <v>2141312.64</v>
      </c>
      <c r="BF214" s="33">
        <f>[1]TDSheet!$E$129</f>
        <v>2141312.64</v>
      </c>
      <c r="BG214" s="33">
        <f>[1]TDSheet!$E$129</f>
        <v>2141312.64</v>
      </c>
      <c r="BH214" s="33">
        <f>[1]TDSheet!$E$129</f>
        <v>2141312.64</v>
      </c>
      <c r="BI214" s="33">
        <f>[1]TDSheet!$E$129</f>
        <v>2141312.64</v>
      </c>
      <c r="BJ214" s="33">
        <f>[1]TDSheet!$E$129</f>
        <v>2141312.64</v>
      </c>
      <c r="BK214" s="33">
        <f>[1]TDSheet!$E$129</f>
        <v>2141312.64</v>
      </c>
      <c r="BL214" s="33">
        <f>[1]TDSheet!$E$129</f>
        <v>2141312.64</v>
      </c>
      <c r="BM214" s="33">
        <f>[1]TDSheet!$E$129</f>
        <v>2141312.64</v>
      </c>
      <c r="BN214" s="33">
        <f>[1]TDSheet!$E$129</f>
        <v>2141312.64</v>
      </c>
      <c r="BO214" s="33">
        <f>[1]TDSheet!$E$129</f>
        <v>2141312.64</v>
      </c>
      <c r="BP214" s="33">
        <f>[1]TDSheet!$E$129</f>
        <v>2141312.64</v>
      </c>
      <c r="BQ214" s="33">
        <f>[1]TDSheet!$E$129</f>
        <v>2141312.64</v>
      </c>
      <c r="BR214" s="33">
        <f>[1]TDSheet!$E$129</f>
        <v>2141312.64</v>
      </c>
      <c r="BS214" s="33">
        <f>[1]TDSheet!$E$129</f>
        <v>2141312.64</v>
      </c>
      <c r="BT214" s="33">
        <f>[1]TDSheet!$E$129</f>
        <v>2141312.64</v>
      </c>
      <c r="BU214" s="33">
        <f>[1]TDSheet!$E$129</f>
        <v>2141312.64</v>
      </c>
      <c r="BV214" s="34">
        <f>[1]TDSheet!$E$129</f>
        <v>2141312.64</v>
      </c>
      <c r="BW214" s="23" t="s">
        <v>77</v>
      </c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5"/>
    </row>
    <row r="215" spans="1:97" s="9" customFormat="1" ht="32.25" customHeight="1" x14ac:dyDescent="0.2">
      <c r="A215" s="26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8"/>
      <c r="W215" s="35" t="s">
        <v>209</v>
      </c>
      <c r="X215" s="36" t="s">
        <v>209</v>
      </c>
      <c r="Y215" s="36" t="s">
        <v>209</v>
      </c>
      <c r="Z215" s="36" t="s">
        <v>209</v>
      </c>
      <c r="AA215" s="36" t="s">
        <v>209</v>
      </c>
      <c r="AB215" s="36" t="s">
        <v>209</v>
      </c>
      <c r="AC215" s="36" t="s">
        <v>209</v>
      </c>
      <c r="AD215" s="36" t="s">
        <v>209</v>
      </c>
      <c r="AE215" s="36" t="s">
        <v>209</v>
      </c>
      <c r="AF215" s="36" t="s">
        <v>209</v>
      </c>
      <c r="AG215" s="36" t="s">
        <v>209</v>
      </c>
      <c r="AH215" s="36" t="s">
        <v>209</v>
      </c>
      <c r="AI215" s="36" t="s">
        <v>209</v>
      </c>
      <c r="AJ215" s="36" t="s">
        <v>209</v>
      </c>
      <c r="AK215" s="36" t="s">
        <v>209</v>
      </c>
      <c r="AL215" s="36" t="s">
        <v>209</v>
      </c>
      <c r="AM215" s="36" t="s">
        <v>209</v>
      </c>
      <c r="AN215" s="36" t="s">
        <v>209</v>
      </c>
      <c r="AO215" s="36" t="s">
        <v>209</v>
      </c>
      <c r="AP215" s="36" t="s">
        <v>209</v>
      </c>
      <c r="AQ215" s="36" t="s">
        <v>209</v>
      </c>
      <c r="AR215" s="36" t="s">
        <v>209</v>
      </c>
      <c r="AS215" s="36" t="s">
        <v>209</v>
      </c>
      <c r="AT215" s="36" t="s">
        <v>209</v>
      </c>
      <c r="AU215" s="36" t="s">
        <v>209</v>
      </c>
      <c r="AV215" s="37" t="s">
        <v>209</v>
      </c>
      <c r="AW215" s="32">
        <v>102.89958</v>
      </c>
      <c r="AX215" s="33">
        <f>[1]TDSheet!$E$123</f>
        <v>102899.58</v>
      </c>
      <c r="AY215" s="33">
        <f>[1]TDSheet!$E$123</f>
        <v>102899.58</v>
      </c>
      <c r="AZ215" s="33">
        <f>[1]TDSheet!$E$123</f>
        <v>102899.58</v>
      </c>
      <c r="BA215" s="33">
        <f>[1]TDSheet!$E$123</f>
        <v>102899.58</v>
      </c>
      <c r="BB215" s="33">
        <f>[1]TDSheet!$E$123</f>
        <v>102899.58</v>
      </c>
      <c r="BC215" s="33">
        <f>[1]TDSheet!$E$123</f>
        <v>102899.58</v>
      </c>
      <c r="BD215" s="33">
        <f>[1]TDSheet!$E$123</f>
        <v>102899.58</v>
      </c>
      <c r="BE215" s="33">
        <f>[1]TDSheet!$E$123</f>
        <v>102899.58</v>
      </c>
      <c r="BF215" s="33">
        <f>[1]TDSheet!$E$123</f>
        <v>102899.58</v>
      </c>
      <c r="BG215" s="33">
        <f>[1]TDSheet!$E$123</f>
        <v>102899.58</v>
      </c>
      <c r="BH215" s="33">
        <f>[1]TDSheet!$E$123</f>
        <v>102899.58</v>
      </c>
      <c r="BI215" s="33">
        <f>[1]TDSheet!$E$123</f>
        <v>102899.58</v>
      </c>
      <c r="BJ215" s="33">
        <f>[1]TDSheet!$E$123</f>
        <v>102899.58</v>
      </c>
      <c r="BK215" s="33">
        <f>[1]TDSheet!$E$123</f>
        <v>102899.58</v>
      </c>
      <c r="BL215" s="33">
        <f>[1]TDSheet!$E$123</f>
        <v>102899.58</v>
      </c>
      <c r="BM215" s="33">
        <f>[1]TDSheet!$E$123</f>
        <v>102899.58</v>
      </c>
      <c r="BN215" s="33">
        <f>[1]TDSheet!$E$123</f>
        <v>102899.58</v>
      </c>
      <c r="BO215" s="33">
        <f>[1]TDSheet!$E$123</f>
        <v>102899.58</v>
      </c>
      <c r="BP215" s="33">
        <f>[1]TDSheet!$E$123</f>
        <v>102899.58</v>
      </c>
      <c r="BQ215" s="33">
        <f>[1]TDSheet!$E$123</f>
        <v>102899.58</v>
      </c>
      <c r="BR215" s="33">
        <f>[1]TDSheet!$E$123</f>
        <v>102899.58</v>
      </c>
      <c r="BS215" s="33">
        <f>[1]TDSheet!$E$123</f>
        <v>102899.58</v>
      </c>
      <c r="BT215" s="33">
        <f>[1]TDSheet!$E$123</f>
        <v>102899.58</v>
      </c>
      <c r="BU215" s="33">
        <f>[1]TDSheet!$E$123</f>
        <v>102899.58</v>
      </c>
      <c r="BV215" s="34">
        <f>[1]TDSheet!$E$123</f>
        <v>102899.58</v>
      </c>
      <c r="BW215" s="23" t="s">
        <v>77</v>
      </c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5"/>
    </row>
    <row r="216" spans="1:97" s="9" customFormat="1" ht="32.25" customHeight="1" x14ac:dyDescent="0.2">
      <c r="A216" s="26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8"/>
      <c r="W216" s="35" t="s">
        <v>210</v>
      </c>
      <c r="X216" s="36" t="s">
        <v>210</v>
      </c>
      <c r="Y216" s="36" t="s">
        <v>210</v>
      </c>
      <c r="Z216" s="36" t="s">
        <v>210</v>
      </c>
      <c r="AA216" s="36" t="s">
        <v>210</v>
      </c>
      <c r="AB216" s="36" t="s">
        <v>210</v>
      </c>
      <c r="AC216" s="36" t="s">
        <v>210</v>
      </c>
      <c r="AD216" s="36" t="s">
        <v>210</v>
      </c>
      <c r="AE216" s="36" t="s">
        <v>210</v>
      </c>
      <c r="AF216" s="36" t="s">
        <v>210</v>
      </c>
      <c r="AG216" s="36" t="s">
        <v>210</v>
      </c>
      <c r="AH216" s="36" t="s">
        <v>210</v>
      </c>
      <c r="AI216" s="36" t="s">
        <v>210</v>
      </c>
      <c r="AJ216" s="36" t="s">
        <v>210</v>
      </c>
      <c r="AK216" s="36" t="s">
        <v>210</v>
      </c>
      <c r="AL216" s="36" t="s">
        <v>210</v>
      </c>
      <c r="AM216" s="36" t="s">
        <v>210</v>
      </c>
      <c r="AN216" s="36" t="s">
        <v>210</v>
      </c>
      <c r="AO216" s="36" t="s">
        <v>210</v>
      </c>
      <c r="AP216" s="36" t="s">
        <v>210</v>
      </c>
      <c r="AQ216" s="36" t="s">
        <v>210</v>
      </c>
      <c r="AR216" s="36" t="s">
        <v>210</v>
      </c>
      <c r="AS216" s="36" t="s">
        <v>210</v>
      </c>
      <c r="AT216" s="36" t="s">
        <v>210</v>
      </c>
      <c r="AU216" s="36" t="s">
        <v>210</v>
      </c>
      <c r="AV216" s="37" t="s">
        <v>210</v>
      </c>
      <c r="AW216" s="32">
        <v>38.550440000000002</v>
      </c>
      <c r="AX216" s="33">
        <f>[1]TDSheet!$E$124</f>
        <v>38550.44</v>
      </c>
      <c r="AY216" s="33">
        <f>[1]TDSheet!$E$124</f>
        <v>38550.44</v>
      </c>
      <c r="AZ216" s="33">
        <f>[1]TDSheet!$E$124</f>
        <v>38550.44</v>
      </c>
      <c r="BA216" s="33">
        <f>[1]TDSheet!$E$124</f>
        <v>38550.44</v>
      </c>
      <c r="BB216" s="33">
        <f>[1]TDSheet!$E$124</f>
        <v>38550.44</v>
      </c>
      <c r="BC216" s="33">
        <f>[1]TDSheet!$E$124</f>
        <v>38550.44</v>
      </c>
      <c r="BD216" s="33">
        <f>[1]TDSheet!$E$124</f>
        <v>38550.44</v>
      </c>
      <c r="BE216" s="33">
        <f>[1]TDSheet!$E$124</f>
        <v>38550.44</v>
      </c>
      <c r="BF216" s="33">
        <f>[1]TDSheet!$E$124</f>
        <v>38550.44</v>
      </c>
      <c r="BG216" s="33">
        <f>[1]TDSheet!$E$124</f>
        <v>38550.44</v>
      </c>
      <c r="BH216" s="33">
        <f>[1]TDSheet!$E$124</f>
        <v>38550.44</v>
      </c>
      <c r="BI216" s="33">
        <f>[1]TDSheet!$E$124</f>
        <v>38550.44</v>
      </c>
      <c r="BJ216" s="33">
        <f>[1]TDSheet!$E$124</f>
        <v>38550.44</v>
      </c>
      <c r="BK216" s="33">
        <f>[1]TDSheet!$E$124</f>
        <v>38550.44</v>
      </c>
      <c r="BL216" s="33">
        <f>[1]TDSheet!$E$124</f>
        <v>38550.44</v>
      </c>
      <c r="BM216" s="33">
        <f>[1]TDSheet!$E$124</f>
        <v>38550.44</v>
      </c>
      <c r="BN216" s="33">
        <f>[1]TDSheet!$E$124</f>
        <v>38550.44</v>
      </c>
      <c r="BO216" s="33">
        <f>[1]TDSheet!$E$124</f>
        <v>38550.44</v>
      </c>
      <c r="BP216" s="33">
        <f>[1]TDSheet!$E$124</f>
        <v>38550.44</v>
      </c>
      <c r="BQ216" s="33">
        <f>[1]TDSheet!$E$124</f>
        <v>38550.44</v>
      </c>
      <c r="BR216" s="33">
        <f>[1]TDSheet!$E$124</f>
        <v>38550.44</v>
      </c>
      <c r="BS216" s="33">
        <f>[1]TDSheet!$E$124</f>
        <v>38550.44</v>
      </c>
      <c r="BT216" s="33">
        <f>[1]TDSheet!$E$124</f>
        <v>38550.44</v>
      </c>
      <c r="BU216" s="33">
        <f>[1]TDSheet!$E$124</f>
        <v>38550.44</v>
      </c>
      <c r="BV216" s="34">
        <f>[1]TDSheet!$E$124</f>
        <v>38550.44</v>
      </c>
      <c r="BW216" s="23" t="s">
        <v>77</v>
      </c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5"/>
    </row>
    <row r="217" spans="1:97" s="9" customFormat="1" ht="32.25" customHeight="1" x14ac:dyDescent="0.2">
      <c r="A217" s="26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8"/>
      <c r="W217" s="35" t="s">
        <v>211</v>
      </c>
      <c r="X217" s="36" t="s">
        <v>211</v>
      </c>
      <c r="Y217" s="36" t="s">
        <v>211</v>
      </c>
      <c r="Z217" s="36" t="s">
        <v>211</v>
      </c>
      <c r="AA217" s="36" t="s">
        <v>211</v>
      </c>
      <c r="AB217" s="36" t="s">
        <v>211</v>
      </c>
      <c r="AC217" s="36" t="s">
        <v>211</v>
      </c>
      <c r="AD217" s="36" t="s">
        <v>211</v>
      </c>
      <c r="AE217" s="36" t="s">
        <v>211</v>
      </c>
      <c r="AF217" s="36" t="s">
        <v>211</v>
      </c>
      <c r="AG217" s="36" t="s">
        <v>211</v>
      </c>
      <c r="AH217" s="36" t="s">
        <v>211</v>
      </c>
      <c r="AI217" s="36" t="s">
        <v>211</v>
      </c>
      <c r="AJ217" s="36" t="s">
        <v>211</v>
      </c>
      <c r="AK217" s="36" t="s">
        <v>211</v>
      </c>
      <c r="AL217" s="36" t="s">
        <v>211</v>
      </c>
      <c r="AM217" s="36" t="s">
        <v>211</v>
      </c>
      <c r="AN217" s="36" t="s">
        <v>211</v>
      </c>
      <c r="AO217" s="36" t="s">
        <v>211</v>
      </c>
      <c r="AP217" s="36" t="s">
        <v>211</v>
      </c>
      <c r="AQ217" s="36" t="s">
        <v>211</v>
      </c>
      <c r="AR217" s="36" t="s">
        <v>211</v>
      </c>
      <c r="AS217" s="36" t="s">
        <v>211</v>
      </c>
      <c r="AT217" s="36" t="s">
        <v>211</v>
      </c>
      <c r="AU217" s="36" t="s">
        <v>211</v>
      </c>
      <c r="AV217" s="37" t="s">
        <v>211</v>
      </c>
      <c r="AW217" s="32">
        <v>54.680950000000003</v>
      </c>
      <c r="AX217" s="33">
        <f>[1]TDSheet!$E$122</f>
        <v>54680.95</v>
      </c>
      <c r="AY217" s="33">
        <f>[1]TDSheet!$E$122</f>
        <v>54680.95</v>
      </c>
      <c r="AZ217" s="33">
        <f>[1]TDSheet!$E$122</f>
        <v>54680.95</v>
      </c>
      <c r="BA217" s="33">
        <f>[1]TDSheet!$E$122</f>
        <v>54680.95</v>
      </c>
      <c r="BB217" s="33">
        <f>[1]TDSheet!$E$122</f>
        <v>54680.95</v>
      </c>
      <c r="BC217" s="33">
        <f>[1]TDSheet!$E$122</f>
        <v>54680.95</v>
      </c>
      <c r="BD217" s="33">
        <f>[1]TDSheet!$E$122</f>
        <v>54680.95</v>
      </c>
      <c r="BE217" s="33">
        <f>[1]TDSheet!$E$122</f>
        <v>54680.95</v>
      </c>
      <c r="BF217" s="33">
        <f>[1]TDSheet!$E$122</f>
        <v>54680.95</v>
      </c>
      <c r="BG217" s="33">
        <f>[1]TDSheet!$E$122</f>
        <v>54680.95</v>
      </c>
      <c r="BH217" s="33">
        <f>[1]TDSheet!$E$122</f>
        <v>54680.95</v>
      </c>
      <c r="BI217" s="33">
        <f>[1]TDSheet!$E$122</f>
        <v>54680.95</v>
      </c>
      <c r="BJ217" s="33">
        <f>[1]TDSheet!$E$122</f>
        <v>54680.95</v>
      </c>
      <c r="BK217" s="33">
        <f>[1]TDSheet!$E$122</f>
        <v>54680.95</v>
      </c>
      <c r="BL217" s="33">
        <f>[1]TDSheet!$E$122</f>
        <v>54680.95</v>
      </c>
      <c r="BM217" s="33">
        <f>[1]TDSheet!$E$122</f>
        <v>54680.95</v>
      </c>
      <c r="BN217" s="33">
        <f>[1]TDSheet!$E$122</f>
        <v>54680.95</v>
      </c>
      <c r="BO217" s="33">
        <f>[1]TDSheet!$E$122</f>
        <v>54680.95</v>
      </c>
      <c r="BP217" s="33">
        <f>[1]TDSheet!$E$122</f>
        <v>54680.95</v>
      </c>
      <c r="BQ217" s="33">
        <f>[1]TDSheet!$E$122</f>
        <v>54680.95</v>
      </c>
      <c r="BR217" s="33">
        <f>[1]TDSheet!$E$122</f>
        <v>54680.95</v>
      </c>
      <c r="BS217" s="33">
        <f>[1]TDSheet!$E$122</f>
        <v>54680.95</v>
      </c>
      <c r="BT217" s="33">
        <f>[1]TDSheet!$E$122</f>
        <v>54680.95</v>
      </c>
      <c r="BU217" s="33">
        <f>[1]TDSheet!$E$122</f>
        <v>54680.95</v>
      </c>
      <c r="BV217" s="34">
        <f>[1]TDSheet!$E$122</f>
        <v>54680.95</v>
      </c>
      <c r="BW217" s="23" t="s">
        <v>77</v>
      </c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5"/>
    </row>
    <row r="218" spans="1:97" s="9" customFormat="1" ht="32.25" customHeight="1" x14ac:dyDescent="0.2">
      <c r="A218" s="26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8"/>
      <c r="W218" s="35" t="s">
        <v>212</v>
      </c>
      <c r="X218" s="36" t="s">
        <v>212</v>
      </c>
      <c r="Y218" s="36" t="s">
        <v>212</v>
      </c>
      <c r="Z218" s="36" t="s">
        <v>212</v>
      </c>
      <c r="AA218" s="36" t="s">
        <v>212</v>
      </c>
      <c r="AB218" s="36" t="s">
        <v>212</v>
      </c>
      <c r="AC218" s="36" t="s">
        <v>212</v>
      </c>
      <c r="AD218" s="36" t="s">
        <v>212</v>
      </c>
      <c r="AE218" s="36" t="s">
        <v>212</v>
      </c>
      <c r="AF218" s="36" t="s">
        <v>212</v>
      </c>
      <c r="AG218" s="36" t="s">
        <v>212</v>
      </c>
      <c r="AH218" s="36" t="s">
        <v>212</v>
      </c>
      <c r="AI218" s="36" t="s">
        <v>212</v>
      </c>
      <c r="AJ218" s="36" t="s">
        <v>212</v>
      </c>
      <c r="AK218" s="36" t="s">
        <v>212</v>
      </c>
      <c r="AL218" s="36" t="s">
        <v>212</v>
      </c>
      <c r="AM218" s="36" t="s">
        <v>212</v>
      </c>
      <c r="AN218" s="36" t="s">
        <v>212</v>
      </c>
      <c r="AO218" s="36" t="s">
        <v>212</v>
      </c>
      <c r="AP218" s="36" t="s">
        <v>212</v>
      </c>
      <c r="AQ218" s="36" t="s">
        <v>212</v>
      </c>
      <c r="AR218" s="36" t="s">
        <v>212</v>
      </c>
      <c r="AS218" s="36" t="s">
        <v>212</v>
      </c>
      <c r="AT218" s="36" t="s">
        <v>212</v>
      </c>
      <c r="AU218" s="36" t="s">
        <v>212</v>
      </c>
      <c r="AV218" s="37" t="s">
        <v>212</v>
      </c>
      <c r="AW218" s="32">
        <v>2633.9555</v>
      </c>
      <c r="AX218" s="33">
        <f>[1]TDSheet!$E$89</f>
        <v>2633955.5</v>
      </c>
      <c r="AY218" s="33">
        <f>[1]TDSheet!$E$89</f>
        <v>2633955.5</v>
      </c>
      <c r="AZ218" s="33">
        <f>[1]TDSheet!$E$89</f>
        <v>2633955.5</v>
      </c>
      <c r="BA218" s="33">
        <f>[1]TDSheet!$E$89</f>
        <v>2633955.5</v>
      </c>
      <c r="BB218" s="33">
        <f>[1]TDSheet!$E$89</f>
        <v>2633955.5</v>
      </c>
      <c r="BC218" s="33">
        <f>[1]TDSheet!$E$89</f>
        <v>2633955.5</v>
      </c>
      <c r="BD218" s="33">
        <f>[1]TDSheet!$E$89</f>
        <v>2633955.5</v>
      </c>
      <c r="BE218" s="33">
        <f>[1]TDSheet!$E$89</f>
        <v>2633955.5</v>
      </c>
      <c r="BF218" s="33">
        <f>[1]TDSheet!$E$89</f>
        <v>2633955.5</v>
      </c>
      <c r="BG218" s="33">
        <f>[1]TDSheet!$E$89</f>
        <v>2633955.5</v>
      </c>
      <c r="BH218" s="33">
        <f>[1]TDSheet!$E$89</f>
        <v>2633955.5</v>
      </c>
      <c r="BI218" s="33">
        <f>[1]TDSheet!$E$89</f>
        <v>2633955.5</v>
      </c>
      <c r="BJ218" s="33">
        <f>[1]TDSheet!$E$89</f>
        <v>2633955.5</v>
      </c>
      <c r="BK218" s="33">
        <f>[1]TDSheet!$E$89</f>
        <v>2633955.5</v>
      </c>
      <c r="BL218" s="33">
        <f>[1]TDSheet!$E$89</f>
        <v>2633955.5</v>
      </c>
      <c r="BM218" s="33">
        <f>[1]TDSheet!$E$89</f>
        <v>2633955.5</v>
      </c>
      <c r="BN218" s="33">
        <f>[1]TDSheet!$E$89</f>
        <v>2633955.5</v>
      </c>
      <c r="BO218" s="33">
        <f>[1]TDSheet!$E$89</f>
        <v>2633955.5</v>
      </c>
      <c r="BP218" s="33">
        <f>[1]TDSheet!$E$89</f>
        <v>2633955.5</v>
      </c>
      <c r="BQ218" s="33">
        <f>[1]TDSheet!$E$89</f>
        <v>2633955.5</v>
      </c>
      <c r="BR218" s="33">
        <f>[1]TDSheet!$E$89</f>
        <v>2633955.5</v>
      </c>
      <c r="BS218" s="33">
        <f>[1]TDSheet!$E$89</f>
        <v>2633955.5</v>
      </c>
      <c r="BT218" s="33">
        <f>[1]TDSheet!$E$89</f>
        <v>2633955.5</v>
      </c>
      <c r="BU218" s="33">
        <f>[1]TDSheet!$E$89</f>
        <v>2633955.5</v>
      </c>
      <c r="BV218" s="34">
        <f>[1]TDSheet!$E$89</f>
        <v>2633955.5</v>
      </c>
      <c r="BW218" s="23" t="s">
        <v>77</v>
      </c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5"/>
    </row>
    <row r="219" spans="1:97" s="9" customFormat="1" ht="32.25" customHeight="1" x14ac:dyDescent="0.2">
      <c r="A219" s="26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8"/>
      <c r="W219" s="35" t="s">
        <v>213</v>
      </c>
      <c r="X219" s="36" t="s">
        <v>213</v>
      </c>
      <c r="Y219" s="36" t="s">
        <v>213</v>
      </c>
      <c r="Z219" s="36" t="s">
        <v>213</v>
      </c>
      <c r="AA219" s="36" t="s">
        <v>213</v>
      </c>
      <c r="AB219" s="36" t="s">
        <v>213</v>
      </c>
      <c r="AC219" s="36" t="s">
        <v>213</v>
      </c>
      <c r="AD219" s="36" t="s">
        <v>213</v>
      </c>
      <c r="AE219" s="36" t="s">
        <v>213</v>
      </c>
      <c r="AF219" s="36" t="s">
        <v>213</v>
      </c>
      <c r="AG219" s="36" t="s">
        <v>213</v>
      </c>
      <c r="AH219" s="36" t="s">
        <v>213</v>
      </c>
      <c r="AI219" s="36" t="s">
        <v>213</v>
      </c>
      <c r="AJ219" s="36" t="s">
        <v>213</v>
      </c>
      <c r="AK219" s="36" t="s">
        <v>213</v>
      </c>
      <c r="AL219" s="36" t="s">
        <v>213</v>
      </c>
      <c r="AM219" s="36" t="s">
        <v>213</v>
      </c>
      <c r="AN219" s="36" t="s">
        <v>213</v>
      </c>
      <c r="AO219" s="36" t="s">
        <v>213</v>
      </c>
      <c r="AP219" s="36" t="s">
        <v>213</v>
      </c>
      <c r="AQ219" s="36" t="s">
        <v>213</v>
      </c>
      <c r="AR219" s="36" t="s">
        <v>213</v>
      </c>
      <c r="AS219" s="36" t="s">
        <v>213</v>
      </c>
      <c r="AT219" s="36" t="s">
        <v>213</v>
      </c>
      <c r="AU219" s="36" t="s">
        <v>213</v>
      </c>
      <c r="AV219" s="37" t="s">
        <v>213</v>
      </c>
      <c r="AW219" s="32">
        <v>33.256</v>
      </c>
      <c r="AX219" s="33">
        <f>[1]TDSheet!$E$83</f>
        <v>33256</v>
      </c>
      <c r="AY219" s="33">
        <f>[1]TDSheet!$E$83</f>
        <v>33256</v>
      </c>
      <c r="AZ219" s="33">
        <f>[1]TDSheet!$E$83</f>
        <v>33256</v>
      </c>
      <c r="BA219" s="33">
        <f>[1]TDSheet!$E$83</f>
        <v>33256</v>
      </c>
      <c r="BB219" s="33">
        <f>[1]TDSheet!$E$83</f>
        <v>33256</v>
      </c>
      <c r="BC219" s="33">
        <f>[1]TDSheet!$E$83</f>
        <v>33256</v>
      </c>
      <c r="BD219" s="33">
        <f>[1]TDSheet!$E$83</f>
        <v>33256</v>
      </c>
      <c r="BE219" s="33">
        <f>[1]TDSheet!$E$83</f>
        <v>33256</v>
      </c>
      <c r="BF219" s="33">
        <f>[1]TDSheet!$E$83</f>
        <v>33256</v>
      </c>
      <c r="BG219" s="33">
        <f>[1]TDSheet!$E$83</f>
        <v>33256</v>
      </c>
      <c r="BH219" s="33">
        <f>[1]TDSheet!$E$83</f>
        <v>33256</v>
      </c>
      <c r="BI219" s="33">
        <f>[1]TDSheet!$E$83</f>
        <v>33256</v>
      </c>
      <c r="BJ219" s="33">
        <f>[1]TDSheet!$E$83</f>
        <v>33256</v>
      </c>
      <c r="BK219" s="33">
        <f>[1]TDSheet!$E$83</f>
        <v>33256</v>
      </c>
      <c r="BL219" s="33">
        <f>[1]TDSheet!$E$83</f>
        <v>33256</v>
      </c>
      <c r="BM219" s="33">
        <f>[1]TDSheet!$E$83</f>
        <v>33256</v>
      </c>
      <c r="BN219" s="33">
        <f>[1]TDSheet!$E$83</f>
        <v>33256</v>
      </c>
      <c r="BO219" s="33">
        <f>[1]TDSheet!$E$83</f>
        <v>33256</v>
      </c>
      <c r="BP219" s="33">
        <f>[1]TDSheet!$E$83</f>
        <v>33256</v>
      </c>
      <c r="BQ219" s="33">
        <f>[1]TDSheet!$E$83</f>
        <v>33256</v>
      </c>
      <c r="BR219" s="33">
        <f>[1]TDSheet!$E$83</f>
        <v>33256</v>
      </c>
      <c r="BS219" s="33">
        <f>[1]TDSheet!$E$83</f>
        <v>33256</v>
      </c>
      <c r="BT219" s="33">
        <f>[1]TDSheet!$E$83</f>
        <v>33256</v>
      </c>
      <c r="BU219" s="33">
        <f>[1]TDSheet!$E$83</f>
        <v>33256</v>
      </c>
      <c r="BV219" s="34">
        <f>[1]TDSheet!$E$83</f>
        <v>33256</v>
      </c>
      <c r="BW219" s="23" t="s">
        <v>77</v>
      </c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5"/>
    </row>
    <row r="220" spans="1:97" s="9" customFormat="1" ht="32.25" customHeight="1" x14ac:dyDescent="0.2">
      <c r="A220" s="26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8"/>
      <c r="W220" s="35" t="s">
        <v>214</v>
      </c>
      <c r="X220" s="36" t="s">
        <v>214</v>
      </c>
      <c r="Y220" s="36" t="s">
        <v>214</v>
      </c>
      <c r="Z220" s="36" t="s">
        <v>214</v>
      </c>
      <c r="AA220" s="36" t="s">
        <v>214</v>
      </c>
      <c r="AB220" s="36" t="s">
        <v>214</v>
      </c>
      <c r="AC220" s="36" t="s">
        <v>214</v>
      </c>
      <c r="AD220" s="36" t="s">
        <v>214</v>
      </c>
      <c r="AE220" s="36" t="s">
        <v>214</v>
      </c>
      <c r="AF220" s="36" t="s">
        <v>214</v>
      </c>
      <c r="AG220" s="36" t="s">
        <v>214</v>
      </c>
      <c r="AH220" s="36" t="s">
        <v>214</v>
      </c>
      <c r="AI220" s="36" t="s">
        <v>214</v>
      </c>
      <c r="AJ220" s="36" t="s">
        <v>214</v>
      </c>
      <c r="AK220" s="36" t="s">
        <v>214</v>
      </c>
      <c r="AL220" s="36" t="s">
        <v>214</v>
      </c>
      <c r="AM220" s="36" t="s">
        <v>214</v>
      </c>
      <c r="AN220" s="36" t="s">
        <v>214</v>
      </c>
      <c r="AO220" s="36" t="s">
        <v>214</v>
      </c>
      <c r="AP220" s="36" t="s">
        <v>214</v>
      </c>
      <c r="AQ220" s="36" t="s">
        <v>214</v>
      </c>
      <c r="AR220" s="36" t="s">
        <v>214</v>
      </c>
      <c r="AS220" s="36" t="s">
        <v>214</v>
      </c>
      <c r="AT220" s="36" t="s">
        <v>214</v>
      </c>
      <c r="AU220" s="36" t="s">
        <v>214</v>
      </c>
      <c r="AV220" s="37" t="s">
        <v>214</v>
      </c>
      <c r="AW220" s="32">
        <v>42.781999999999996</v>
      </c>
      <c r="AX220" s="33">
        <f>[1]TDSheet!$E$84</f>
        <v>42782</v>
      </c>
      <c r="AY220" s="33">
        <f>[1]TDSheet!$E$84</f>
        <v>42782</v>
      </c>
      <c r="AZ220" s="33">
        <f>[1]TDSheet!$E$84</f>
        <v>42782</v>
      </c>
      <c r="BA220" s="33">
        <f>[1]TDSheet!$E$84</f>
        <v>42782</v>
      </c>
      <c r="BB220" s="33">
        <f>[1]TDSheet!$E$84</f>
        <v>42782</v>
      </c>
      <c r="BC220" s="33">
        <f>[1]TDSheet!$E$84</f>
        <v>42782</v>
      </c>
      <c r="BD220" s="33">
        <f>[1]TDSheet!$E$84</f>
        <v>42782</v>
      </c>
      <c r="BE220" s="33">
        <f>[1]TDSheet!$E$84</f>
        <v>42782</v>
      </c>
      <c r="BF220" s="33">
        <f>[1]TDSheet!$E$84</f>
        <v>42782</v>
      </c>
      <c r="BG220" s="33">
        <f>[1]TDSheet!$E$84</f>
        <v>42782</v>
      </c>
      <c r="BH220" s="33">
        <f>[1]TDSheet!$E$84</f>
        <v>42782</v>
      </c>
      <c r="BI220" s="33">
        <f>[1]TDSheet!$E$84</f>
        <v>42782</v>
      </c>
      <c r="BJ220" s="33">
        <f>[1]TDSheet!$E$84</f>
        <v>42782</v>
      </c>
      <c r="BK220" s="33">
        <f>[1]TDSheet!$E$84</f>
        <v>42782</v>
      </c>
      <c r="BL220" s="33">
        <f>[1]TDSheet!$E$84</f>
        <v>42782</v>
      </c>
      <c r="BM220" s="33">
        <f>[1]TDSheet!$E$84</f>
        <v>42782</v>
      </c>
      <c r="BN220" s="33">
        <f>[1]TDSheet!$E$84</f>
        <v>42782</v>
      </c>
      <c r="BO220" s="33">
        <f>[1]TDSheet!$E$84</f>
        <v>42782</v>
      </c>
      <c r="BP220" s="33">
        <f>[1]TDSheet!$E$84</f>
        <v>42782</v>
      </c>
      <c r="BQ220" s="33">
        <f>[1]TDSheet!$E$84</f>
        <v>42782</v>
      </c>
      <c r="BR220" s="33">
        <f>[1]TDSheet!$E$84</f>
        <v>42782</v>
      </c>
      <c r="BS220" s="33">
        <f>[1]TDSheet!$E$84</f>
        <v>42782</v>
      </c>
      <c r="BT220" s="33">
        <f>[1]TDSheet!$E$84</f>
        <v>42782</v>
      </c>
      <c r="BU220" s="33">
        <f>[1]TDSheet!$E$84</f>
        <v>42782</v>
      </c>
      <c r="BV220" s="34">
        <f>[1]TDSheet!$E$84</f>
        <v>42782</v>
      </c>
      <c r="BW220" s="23" t="s">
        <v>77</v>
      </c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5"/>
    </row>
    <row r="221" spans="1:97" s="9" customFormat="1" ht="32.25" customHeight="1" x14ac:dyDescent="0.2">
      <c r="A221" s="26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8"/>
      <c r="W221" s="35" t="s">
        <v>215</v>
      </c>
      <c r="X221" s="36" t="s">
        <v>215</v>
      </c>
      <c r="Y221" s="36" t="s">
        <v>215</v>
      </c>
      <c r="Z221" s="36" t="s">
        <v>215</v>
      </c>
      <c r="AA221" s="36" t="s">
        <v>215</v>
      </c>
      <c r="AB221" s="36" t="s">
        <v>215</v>
      </c>
      <c r="AC221" s="36" t="s">
        <v>215</v>
      </c>
      <c r="AD221" s="36" t="s">
        <v>215</v>
      </c>
      <c r="AE221" s="36" t="s">
        <v>215</v>
      </c>
      <c r="AF221" s="36" t="s">
        <v>215</v>
      </c>
      <c r="AG221" s="36" t="s">
        <v>215</v>
      </c>
      <c r="AH221" s="36" t="s">
        <v>215</v>
      </c>
      <c r="AI221" s="36" t="s">
        <v>215</v>
      </c>
      <c r="AJ221" s="36" t="s">
        <v>215</v>
      </c>
      <c r="AK221" s="36" t="s">
        <v>215</v>
      </c>
      <c r="AL221" s="36" t="s">
        <v>215</v>
      </c>
      <c r="AM221" s="36" t="s">
        <v>215</v>
      </c>
      <c r="AN221" s="36" t="s">
        <v>215</v>
      </c>
      <c r="AO221" s="36" t="s">
        <v>215</v>
      </c>
      <c r="AP221" s="36" t="s">
        <v>215</v>
      </c>
      <c r="AQ221" s="36" t="s">
        <v>215</v>
      </c>
      <c r="AR221" s="36" t="s">
        <v>215</v>
      </c>
      <c r="AS221" s="36" t="s">
        <v>215</v>
      </c>
      <c r="AT221" s="36" t="s">
        <v>215</v>
      </c>
      <c r="AU221" s="36" t="s">
        <v>215</v>
      </c>
      <c r="AV221" s="37" t="s">
        <v>215</v>
      </c>
      <c r="AW221" s="32">
        <v>44.33</v>
      </c>
      <c r="AX221" s="33">
        <f>[1]TDSheet!$E$85</f>
        <v>44330</v>
      </c>
      <c r="AY221" s="33">
        <f>[1]TDSheet!$E$85</f>
        <v>44330</v>
      </c>
      <c r="AZ221" s="33">
        <f>[1]TDSheet!$E$85</f>
        <v>44330</v>
      </c>
      <c r="BA221" s="33">
        <f>[1]TDSheet!$E$85</f>
        <v>44330</v>
      </c>
      <c r="BB221" s="33">
        <f>[1]TDSheet!$E$85</f>
        <v>44330</v>
      </c>
      <c r="BC221" s="33">
        <f>[1]TDSheet!$E$85</f>
        <v>44330</v>
      </c>
      <c r="BD221" s="33">
        <f>[1]TDSheet!$E$85</f>
        <v>44330</v>
      </c>
      <c r="BE221" s="33">
        <f>[1]TDSheet!$E$85</f>
        <v>44330</v>
      </c>
      <c r="BF221" s="33">
        <f>[1]TDSheet!$E$85</f>
        <v>44330</v>
      </c>
      <c r="BG221" s="33">
        <f>[1]TDSheet!$E$85</f>
        <v>44330</v>
      </c>
      <c r="BH221" s="33">
        <f>[1]TDSheet!$E$85</f>
        <v>44330</v>
      </c>
      <c r="BI221" s="33">
        <f>[1]TDSheet!$E$85</f>
        <v>44330</v>
      </c>
      <c r="BJ221" s="33">
        <f>[1]TDSheet!$E$85</f>
        <v>44330</v>
      </c>
      <c r="BK221" s="33">
        <f>[1]TDSheet!$E$85</f>
        <v>44330</v>
      </c>
      <c r="BL221" s="33">
        <f>[1]TDSheet!$E$85</f>
        <v>44330</v>
      </c>
      <c r="BM221" s="33">
        <f>[1]TDSheet!$E$85</f>
        <v>44330</v>
      </c>
      <c r="BN221" s="33">
        <f>[1]TDSheet!$E$85</f>
        <v>44330</v>
      </c>
      <c r="BO221" s="33">
        <f>[1]TDSheet!$E$85</f>
        <v>44330</v>
      </c>
      <c r="BP221" s="33">
        <f>[1]TDSheet!$E$85</f>
        <v>44330</v>
      </c>
      <c r="BQ221" s="33">
        <f>[1]TDSheet!$E$85</f>
        <v>44330</v>
      </c>
      <c r="BR221" s="33">
        <f>[1]TDSheet!$E$85</f>
        <v>44330</v>
      </c>
      <c r="BS221" s="33">
        <f>[1]TDSheet!$E$85</f>
        <v>44330</v>
      </c>
      <c r="BT221" s="33">
        <f>[1]TDSheet!$E$85</f>
        <v>44330</v>
      </c>
      <c r="BU221" s="33">
        <f>[1]TDSheet!$E$85</f>
        <v>44330</v>
      </c>
      <c r="BV221" s="34">
        <f>[1]TDSheet!$E$85</f>
        <v>44330</v>
      </c>
      <c r="BW221" s="23" t="s">
        <v>77</v>
      </c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5"/>
    </row>
    <row r="222" spans="1:97" s="9" customFormat="1" ht="32.25" customHeight="1" x14ac:dyDescent="0.2">
      <c r="A222" s="26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8"/>
      <c r="W222" s="35" t="s">
        <v>216</v>
      </c>
      <c r="X222" s="36" t="s">
        <v>216</v>
      </c>
      <c r="Y222" s="36" t="s">
        <v>216</v>
      </c>
      <c r="Z222" s="36" t="s">
        <v>216</v>
      </c>
      <c r="AA222" s="36" t="s">
        <v>216</v>
      </c>
      <c r="AB222" s="36" t="s">
        <v>216</v>
      </c>
      <c r="AC222" s="36" t="s">
        <v>216</v>
      </c>
      <c r="AD222" s="36" t="s">
        <v>216</v>
      </c>
      <c r="AE222" s="36" t="s">
        <v>216</v>
      </c>
      <c r="AF222" s="36" t="s">
        <v>216</v>
      </c>
      <c r="AG222" s="36" t="s">
        <v>216</v>
      </c>
      <c r="AH222" s="36" t="s">
        <v>216</v>
      </c>
      <c r="AI222" s="36" t="s">
        <v>216</v>
      </c>
      <c r="AJ222" s="36" t="s">
        <v>216</v>
      </c>
      <c r="AK222" s="36" t="s">
        <v>216</v>
      </c>
      <c r="AL222" s="36" t="s">
        <v>216</v>
      </c>
      <c r="AM222" s="36" t="s">
        <v>216</v>
      </c>
      <c r="AN222" s="36" t="s">
        <v>216</v>
      </c>
      <c r="AO222" s="36" t="s">
        <v>216</v>
      </c>
      <c r="AP222" s="36" t="s">
        <v>216</v>
      </c>
      <c r="AQ222" s="36" t="s">
        <v>216</v>
      </c>
      <c r="AR222" s="36" t="s">
        <v>216</v>
      </c>
      <c r="AS222" s="36" t="s">
        <v>216</v>
      </c>
      <c r="AT222" s="36" t="s">
        <v>216</v>
      </c>
      <c r="AU222" s="36" t="s">
        <v>216</v>
      </c>
      <c r="AV222" s="37" t="s">
        <v>216</v>
      </c>
      <c r="AW222" s="32">
        <v>55.855229999999999</v>
      </c>
      <c r="AX222" s="33">
        <f>[1]TDSheet!$E$41</f>
        <v>55855.23</v>
      </c>
      <c r="AY222" s="33">
        <f>[1]TDSheet!$E$41</f>
        <v>55855.23</v>
      </c>
      <c r="AZ222" s="33">
        <f>[1]TDSheet!$E$41</f>
        <v>55855.23</v>
      </c>
      <c r="BA222" s="33">
        <f>[1]TDSheet!$E$41</f>
        <v>55855.23</v>
      </c>
      <c r="BB222" s="33">
        <f>[1]TDSheet!$E$41</f>
        <v>55855.23</v>
      </c>
      <c r="BC222" s="33">
        <f>[1]TDSheet!$E$41</f>
        <v>55855.23</v>
      </c>
      <c r="BD222" s="33">
        <f>[1]TDSheet!$E$41</f>
        <v>55855.23</v>
      </c>
      <c r="BE222" s="33">
        <f>[1]TDSheet!$E$41</f>
        <v>55855.23</v>
      </c>
      <c r="BF222" s="33">
        <f>[1]TDSheet!$E$41</f>
        <v>55855.23</v>
      </c>
      <c r="BG222" s="33">
        <f>[1]TDSheet!$E$41</f>
        <v>55855.23</v>
      </c>
      <c r="BH222" s="33">
        <f>[1]TDSheet!$E$41</f>
        <v>55855.23</v>
      </c>
      <c r="BI222" s="33">
        <f>[1]TDSheet!$E$41</f>
        <v>55855.23</v>
      </c>
      <c r="BJ222" s="33">
        <f>[1]TDSheet!$E$41</f>
        <v>55855.23</v>
      </c>
      <c r="BK222" s="33">
        <f>[1]TDSheet!$E$41</f>
        <v>55855.23</v>
      </c>
      <c r="BL222" s="33">
        <f>[1]TDSheet!$E$41</f>
        <v>55855.23</v>
      </c>
      <c r="BM222" s="33">
        <f>[1]TDSheet!$E$41</f>
        <v>55855.23</v>
      </c>
      <c r="BN222" s="33">
        <f>[1]TDSheet!$E$41</f>
        <v>55855.23</v>
      </c>
      <c r="BO222" s="33">
        <f>[1]TDSheet!$E$41</f>
        <v>55855.23</v>
      </c>
      <c r="BP222" s="33">
        <f>[1]TDSheet!$E$41</f>
        <v>55855.23</v>
      </c>
      <c r="BQ222" s="33">
        <f>[1]TDSheet!$E$41</f>
        <v>55855.23</v>
      </c>
      <c r="BR222" s="33">
        <f>[1]TDSheet!$E$41</f>
        <v>55855.23</v>
      </c>
      <c r="BS222" s="33">
        <f>[1]TDSheet!$E$41</f>
        <v>55855.23</v>
      </c>
      <c r="BT222" s="33">
        <f>[1]TDSheet!$E$41</f>
        <v>55855.23</v>
      </c>
      <c r="BU222" s="33">
        <f>[1]TDSheet!$E$41</f>
        <v>55855.23</v>
      </c>
      <c r="BV222" s="34">
        <f>[1]TDSheet!$E$41</f>
        <v>55855.23</v>
      </c>
      <c r="BW222" s="23" t="s">
        <v>77</v>
      </c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5"/>
    </row>
    <row r="223" spans="1:97" s="9" customFormat="1" ht="32.25" customHeight="1" x14ac:dyDescent="0.2">
      <c r="A223" s="26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8"/>
      <c r="W223" s="35" t="s">
        <v>217</v>
      </c>
      <c r="X223" s="36" t="s">
        <v>217</v>
      </c>
      <c r="Y223" s="36" t="s">
        <v>217</v>
      </c>
      <c r="Z223" s="36" t="s">
        <v>217</v>
      </c>
      <c r="AA223" s="36" t="s">
        <v>217</v>
      </c>
      <c r="AB223" s="36" t="s">
        <v>217</v>
      </c>
      <c r="AC223" s="36" t="s">
        <v>217</v>
      </c>
      <c r="AD223" s="36" t="s">
        <v>217</v>
      </c>
      <c r="AE223" s="36" t="s">
        <v>217</v>
      </c>
      <c r="AF223" s="36" t="s">
        <v>217</v>
      </c>
      <c r="AG223" s="36" t="s">
        <v>217</v>
      </c>
      <c r="AH223" s="36" t="s">
        <v>217</v>
      </c>
      <c r="AI223" s="36" t="s">
        <v>217</v>
      </c>
      <c r="AJ223" s="36" t="s">
        <v>217</v>
      </c>
      <c r="AK223" s="36" t="s">
        <v>217</v>
      </c>
      <c r="AL223" s="36" t="s">
        <v>217</v>
      </c>
      <c r="AM223" s="36" t="s">
        <v>217</v>
      </c>
      <c r="AN223" s="36" t="s">
        <v>217</v>
      </c>
      <c r="AO223" s="36" t="s">
        <v>217</v>
      </c>
      <c r="AP223" s="36" t="s">
        <v>217</v>
      </c>
      <c r="AQ223" s="36" t="s">
        <v>217</v>
      </c>
      <c r="AR223" s="36" t="s">
        <v>217</v>
      </c>
      <c r="AS223" s="36" t="s">
        <v>217</v>
      </c>
      <c r="AT223" s="36" t="s">
        <v>217</v>
      </c>
      <c r="AU223" s="36" t="s">
        <v>217</v>
      </c>
      <c r="AV223" s="37" t="s">
        <v>217</v>
      </c>
      <c r="AW223" s="32">
        <f>4494.74989*0.35</f>
        <v>1573.1624614999998</v>
      </c>
      <c r="AX223" s="33">
        <f>[1]TDSheet!$E$92</f>
        <v>4494749.8899999997</v>
      </c>
      <c r="AY223" s="33">
        <f>[1]TDSheet!$E$92</f>
        <v>4494749.8899999997</v>
      </c>
      <c r="AZ223" s="33">
        <f>[1]TDSheet!$E$92</f>
        <v>4494749.8899999997</v>
      </c>
      <c r="BA223" s="33">
        <f>[1]TDSheet!$E$92</f>
        <v>4494749.8899999997</v>
      </c>
      <c r="BB223" s="33">
        <f>[1]TDSheet!$E$92</f>
        <v>4494749.8899999997</v>
      </c>
      <c r="BC223" s="33">
        <f>[1]TDSheet!$E$92</f>
        <v>4494749.8899999997</v>
      </c>
      <c r="BD223" s="33">
        <f>[1]TDSheet!$E$92</f>
        <v>4494749.8899999997</v>
      </c>
      <c r="BE223" s="33">
        <f>[1]TDSheet!$E$92</f>
        <v>4494749.8899999997</v>
      </c>
      <c r="BF223" s="33">
        <f>[1]TDSheet!$E$92</f>
        <v>4494749.8899999997</v>
      </c>
      <c r="BG223" s="33">
        <f>[1]TDSheet!$E$92</f>
        <v>4494749.8899999997</v>
      </c>
      <c r="BH223" s="33">
        <f>[1]TDSheet!$E$92</f>
        <v>4494749.8899999997</v>
      </c>
      <c r="BI223" s="33">
        <f>[1]TDSheet!$E$92</f>
        <v>4494749.8899999997</v>
      </c>
      <c r="BJ223" s="33">
        <f>[1]TDSheet!$E$92</f>
        <v>4494749.8899999997</v>
      </c>
      <c r="BK223" s="33">
        <f>[1]TDSheet!$E$92</f>
        <v>4494749.8899999997</v>
      </c>
      <c r="BL223" s="33">
        <f>[1]TDSheet!$E$92</f>
        <v>4494749.8899999997</v>
      </c>
      <c r="BM223" s="33">
        <f>[1]TDSheet!$E$92</f>
        <v>4494749.8899999997</v>
      </c>
      <c r="BN223" s="33">
        <f>[1]TDSheet!$E$92</f>
        <v>4494749.8899999997</v>
      </c>
      <c r="BO223" s="33">
        <f>[1]TDSheet!$E$92</f>
        <v>4494749.8899999997</v>
      </c>
      <c r="BP223" s="33">
        <f>[1]TDSheet!$E$92</f>
        <v>4494749.8899999997</v>
      </c>
      <c r="BQ223" s="33">
        <f>[1]TDSheet!$E$92</f>
        <v>4494749.8899999997</v>
      </c>
      <c r="BR223" s="33">
        <f>[1]TDSheet!$E$92</f>
        <v>4494749.8899999997</v>
      </c>
      <c r="BS223" s="33">
        <f>[1]TDSheet!$E$92</f>
        <v>4494749.8899999997</v>
      </c>
      <c r="BT223" s="33">
        <f>[1]TDSheet!$E$92</f>
        <v>4494749.8899999997</v>
      </c>
      <c r="BU223" s="33">
        <f>[1]TDSheet!$E$92</f>
        <v>4494749.8899999997</v>
      </c>
      <c r="BV223" s="34">
        <f>[1]TDSheet!$E$92</f>
        <v>4494749.8899999997</v>
      </c>
      <c r="BW223" s="23" t="s">
        <v>77</v>
      </c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5"/>
    </row>
    <row r="224" spans="1:97" s="9" customFormat="1" ht="32.25" customHeight="1" x14ac:dyDescent="0.2">
      <c r="A224" s="26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8"/>
      <c r="W224" s="35" t="s">
        <v>218</v>
      </c>
      <c r="X224" s="36" t="s">
        <v>218</v>
      </c>
      <c r="Y224" s="36" t="s">
        <v>218</v>
      </c>
      <c r="Z224" s="36" t="s">
        <v>218</v>
      </c>
      <c r="AA224" s="36" t="s">
        <v>218</v>
      </c>
      <c r="AB224" s="36" t="s">
        <v>218</v>
      </c>
      <c r="AC224" s="36" t="s">
        <v>218</v>
      </c>
      <c r="AD224" s="36" t="s">
        <v>218</v>
      </c>
      <c r="AE224" s="36" t="s">
        <v>218</v>
      </c>
      <c r="AF224" s="36" t="s">
        <v>218</v>
      </c>
      <c r="AG224" s="36" t="s">
        <v>218</v>
      </c>
      <c r="AH224" s="36" t="s">
        <v>218</v>
      </c>
      <c r="AI224" s="36" t="s">
        <v>218</v>
      </c>
      <c r="AJ224" s="36" t="s">
        <v>218</v>
      </c>
      <c r="AK224" s="36" t="s">
        <v>218</v>
      </c>
      <c r="AL224" s="36" t="s">
        <v>218</v>
      </c>
      <c r="AM224" s="36" t="s">
        <v>218</v>
      </c>
      <c r="AN224" s="36" t="s">
        <v>218</v>
      </c>
      <c r="AO224" s="36" t="s">
        <v>218</v>
      </c>
      <c r="AP224" s="36" t="s">
        <v>218</v>
      </c>
      <c r="AQ224" s="36" t="s">
        <v>218</v>
      </c>
      <c r="AR224" s="36" t="s">
        <v>218</v>
      </c>
      <c r="AS224" s="36" t="s">
        <v>218</v>
      </c>
      <c r="AT224" s="36" t="s">
        <v>218</v>
      </c>
      <c r="AU224" s="36" t="s">
        <v>218</v>
      </c>
      <c r="AV224" s="37" t="s">
        <v>218</v>
      </c>
      <c r="AW224" s="32">
        <v>85.412999999999997</v>
      </c>
      <c r="AX224" s="33">
        <f>[1]TDSheet!$E$82</f>
        <v>85413.32</v>
      </c>
      <c r="AY224" s="33">
        <f>[1]TDSheet!$E$82</f>
        <v>85413.32</v>
      </c>
      <c r="AZ224" s="33">
        <f>[1]TDSheet!$E$82</f>
        <v>85413.32</v>
      </c>
      <c r="BA224" s="33">
        <f>[1]TDSheet!$E$82</f>
        <v>85413.32</v>
      </c>
      <c r="BB224" s="33">
        <f>[1]TDSheet!$E$82</f>
        <v>85413.32</v>
      </c>
      <c r="BC224" s="33">
        <f>[1]TDSheet!$E$82</f>
        <v>85413.32</v>
      </c>
      <c r="BD224" s="33">
        <f>[1]TDSheet!$E$82</f>
        <v>85413.32</v>
      </c>
      <c r="BE224" s="33">
        <f>[1]TDSheet!$E$82</f>
        <v>85413.32</v>
      </c>
      <c r="BF224" s="33">
        <f>[1]TDSheet!$E$82</f>
        <v>85413.32</v>
      </c>
      <c r="BG224" s="33">
        <f>[1]TDSheet!$E$82</f>
        <v>85413.32</v>
      </c>
      <c r="BH224" s="33">
        <f>[1]TDSheet!$E$82</f>
        <v>85413.32</v>
      </c>
      <c r="BI224" s="33">
        <f>[1]TDSheet!$E$82</f>
        <v>85413.32</v>
      </c>
      <c r="BJ224" s="33">
        <f>[1]TDSheet!$E$82</f>
        <v>85413.32</v>
      </c>
      <c r="BK224" s="33">
        <f>[1]TDSheet!$E$82</f>
        <v>85413.32</v>
      </c>
      <c r="BL224" s="33">
        <f>[1]TDSheet!$E$82</f>
        <v>85413.32</v>
      </c>
      <c r="BM224" s="33">
        <f>[1]TDSheet!$E$82</f>
        <v>85413.32</v>
      </c>
      <c r="BN224" s="33">
        <f>[1]TDSheet!$E$82</f>
        <v>85413.32</v>
      </c>
      <c r="BO224" s="33">
        <f>[1]TDSheet!$E$82</f>
        <v>85413.32</v>
      </c>
      <c r="BP224" s="33">
        <f>[1]TDSheet!$E$82</f>
        <v>85413.32</v>
      </c>
      <c r="BQ224" s="33">
        <f>[1]TDSheet!$E$82</f>
        <v>85413.32</v>
      </c>
      <c r="BR224" s="33">
        <f>[1]TDSheet!$E$82</f>
        <v>85413.32</v>
      </c>
      <c r="BS224" s="33">
        <f>[1]TDSheet!$E$82</f>
        <v>85413.32</v>
      </c>
      <c r="BT224" s="33">
        <f>[1]TDSheet!$E$82</f>
        <v>85413.32</v>
      </c>
      <c r="BU224" s="33">
        <f>[1]TDSheet!$E$82</f>
        <v>85413.32</v>
      </c>
      <c r="BV224" s="34">
        <f>[1]TDSheet!$E$82</f>
        <v>85413.32</v>
      </c>
      <c r="BW224" s="23" t="s">
        <v>77</v>
      </c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5"/>
    </row>
    <row r="225" spans="1:97" s="9" customFormat="1" ht="32.25" customHeight="1" x14ac:dyDescent="0.2">
      <c r="A225" s="26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8"/>
      <c r="W225" s="35" t="s">
        <v>219</v>
      </c>
      <c r="X225" s="36" t="s">
        <v>219</v>
      </c>
      <c r="Y225" s="36" t="s">
        <v>219</v>
      </c>
      <c r="Z225" s="36" t="s">
        <v>219</v>
      </c>
      <c r="AA225" s="36" t="s">
        <v>219</v>
      </c>
      <c r="AB225" s="36" t="s">
        <v>219</v>
      </c>
      <c r="AC225" s="36" t="s">
        <v>219</v>
      </c>
      <c r="AD225" s="36" t="s">
        <v>219</v>
      </c>
      <c r="AE225" s="36" t="s">
        <v>219</v>
      </c>
      <c r="AF225" s="36" t="s">
        <v>219</v>
      </c>
      <c r="AG225" s="36" t="s">
        <v>219</v>
      </c>
      <c r="AH225" s="36" t="s">
        <v>219</v>
      </c>
      <c r="AI225" s="36" t="s">
        <v>219</v>
      </c>
      <c r="AJ225" s="36" t="s">
        <v>219</v>
      </c>
      <c r="AK225" s="36" t="s">
        <v>219</v>
      </c>
      <c r="AL225" s="36" t="s">
        <v>219</v>
      </c>
      <c r="AM225" s="36" t="s">
        <v>219</v>
      </c>
      <c r="AN225" s="36" t="s">
        <v>219</v>
      </c>
      <c r="AO225" s="36" t="s">
        <v>219</v>
      </c>
      <c r="AP225" s="36" t="s">
        <v>219</v>
      </c>
      <c r="AQ225" s="36" t="s">
        <v>219</v>
      </c>
      <c r="AR225" s="36" t="s">
        <v>219</v>
      </c>
      <c r="AS225" s="36" t="s">
        <v>219</v>
      </c>
      <c r="AT225" s="36" t="s">
        <v>219</v>
      </c>
      <c r="AU225" s="36" t="s">
        <v>219</v>
      </c>
      <c r="AV225" s="37" t="s">
        <v>219</v>
      </c>
      <c r="AW225" s="32">
        <v>84.483999999999995</v>
      </c>
      <c r="AX225" s="33">
        <f>[1]TDSheet!$E$81</f>
        <v>84484</v>
      </c>
      <c r="AY225" s="33">
        <f>[1]TDSheet!$E$81</f>
        <v>84484</v>
      </c>
      <c r="AZ225" s="33">
        <f>[1]TDSheet!$E$81</f>
        <v>84484</v>
      </c>
      <c r="BA225" s="33">
        <f>[1]TDSheet!$E$81</f>
        <v>84484</v>
      </c>
      <c r="BB225" s="33">
        <f>[1]TDSheet!$E$81</f>
        <v>84484</v>
      </c>
      <c r="BC225" s="33">
        <f>[1]TDSheet!$E$81</f>
        <v>84484</v>
      </c>
      <c r="BD225" s="33">
        <f>[1]TDSheet!$E$81</f>
        <v>84484</v>
      </c>
      <c r="BE225" s="33">
        <f>[1]TDSheet!$E$81</f>
        <v>84484</v>
      </c>
      <c r="BF225" s="33">
        <f>[1]TDSheet!$E$81</f>
        <v>84484</v>
      </c>
      <c r="BG225" s="33">
        <f>[1]TDSheet!$E$81</f>
        <v>84484</v>
      </c>
      <c r="BH225" s="33">
        <f>[1]TDSheet!$E$81</f>
        <v>84484</v>
      </c>
      <c r="BI225" s="33">
        <f>[1]TDSheet!$E$81</f>
        <v>84484</v>
      </c>
      <c r="BJ225" s="33">
        <f>[1]TDSheet!$E$81</f>
        <v>84484</v>
      </c>
      <c r="BK225" s="33">
        <f>[1]TDSheet!$E$81</f>
        <v>84484</v>
      </c>
      <c r="BL225" s="33">
        <f>[1]TDSheet!$E$81</f>
        <v>84484</v>
      </c>
      <c r="BM225" s="33">
        <f>[1]TDSheet!$E$81</f>
        <v>84484</v>
      </c>
      <c r="BN225" s="33">
        <f>[1]TDSheet!$E$81</f>
        <v>84484</v>
      </c>
      <c r="BO225" s="33">
        <f>[1]TDSheet!$E$81</f>
        <v>84484</v>
      </c>
      <c r="BP225" s="33">
        <f>[1]TDSheet!$E$81</f>
        <v>84484</v>
      </c>
      <c r="BQ225" s="33">
        <f>[1]TDSheet!$E$81</f>
        <v>84484</v>
      </c>
      <c r="BR225" s="33">
        <f>[1]TDSheet!$E$81</f>
        <v>84484</v>
      </c>
      <c r="BS225" s="33">
        <f>[1]TDSheet!$E$81</f>
        <v>84484</v>
      </c>
      <c r="BT225" s="33">
        <f>[1]TDSheet!$E$81</f>
        <v>84484</v>
      </c>
      <c r="BU225" s="33">
        <f>[1]TDSheet!$E$81</f>
        <v>84484</v>
      </c>
      <c r="BV225" s="34">
        <f>[1]TDSheet!$E$81</f>
        <v>84484</v>
      </c>
      <c r="BW225" s="23" t="s">
        <v>77</v>
      </c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5"/>
    </row>
    <row r="226" spans="1:97" s="9" customFormat="1" ht="32.25" customHeight="1" x14ac:dyDescent="0.2">
      <c r="A226" s="26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8"/>
      <c r="W226" s="35" t="s">
        <v>220</v>
      </c>
      <c r="X226" s="36" t="s">
        <v>220</v>
      </c>
      <c r="Y226" s="36" t="s">
        <v>220</v>
      </c>
      <c r="Z226" s="36" t="s">
        <v>220</v>
      </c>
      <c r="AA226" s="36" t="s">
        <v>220</v>
      </c>
      <c r="AB226" s="36" t="s">
        <v>220</v>
      </c>
      <c r="AC226" s="36" t="s">
        <v>220</v>
      </c>
      <c r="AD226" s="36" t="s">
        <v>220</v>
      </c>
      <c r="AE226" s="36" t="s">
        <v>220</v>
      </c>
      <c r="AF226" s="36" t="s">
        <v>220</v>
      </c>
      <c r="AG226" s="36" t="s">
        <v>220</v>
      </c>
      <c r="AH226" s="36" t="s">
        <v>220</v>
      </c>
      <c r="AI226" s="36" t="s">
        <v>220</v>
      </c>
      <c r="AJ226" s="36" t="s">
        <v>220</v>
      </c>
      <c r="AK226" s="36" t="s">
        <v>220</v>
      </c>
      <c r="AL226" s="36" t="s">
        <v>220</v>
      </c>
      <c r="AM226" s="36" t="s">
        <v>220</v>
      </c>
      <c r="AN226" s="36" t="s">
        <v>220</v>
      </c>
      <c r="AO226" s="36" t="s">
        <v>220</v>
      </c>
      <c r="AP226" s="36" t="s">
        <v>220</v>
      </c>
      <c r="AQ226" s="36" t="s">
        <v>220</v>
      </c>
      <c r="AR226" s="36" t="s">
        <v>220</v>
      </c>
      <c r="AS226" s="36" t="s">
        <v>220</v>
      </c>
      <c r="AT226" s="36" t="s">
        <v>220</v>
      </c>
      <c r="AU226" s="36" t="s">
        <v>220</v>
      </c>
      <c r="AV226" s="37" t="s">
        <v>220</v>
      </c>
      <c r="AW226" s="32">
        <v>9.34</v>
      </c>
      <c r="AX226" s="33">
        <f>[1]TDSheet!$E$75</f>
        <v>9340</v>
      </c>
      <c r="AY226" s="33">
        <f>[1]TDSheet!$E$75</f>
        <v>9340</v>
      </c>
      <c r="AZ226" s="33">
        <f>[1]TDSheet!$E$75</f>
        <v>9340</v>
      </c>
      <c r="BA226" s="33">
        <f>[1]TDSheet!$E$75</f>
        <v>9340</v>
      </c>
      <c r="BB226" s="33">
        <f>[1]TDSheet!$E$75</f>
        <v>9340</v>
      </c>
      <c r="BC226" s="33">
        <f>[1]TDSheet!$E$75</f>
        <v>9340</v>
      </c>
      <c r="BD226" s="33">
        <f>[1]TDSheet!$E$75</f>
        <v>9340</v>
      </c>
      <c r="BE226" s="33">
        <f>[1]TDSheet!$E$75</f>
        <v>9340</v>
      </c>
      <c r="BF226" s="33">
        <f>[1]TDSheet!$E$75</f>
        <v>9340</v>
      </c>
      <c r="BG226" s="33">
        <f>[1]TDSheet!$E$75</f>
        <v>9340</v>
      </c>
      <c r="BH226" s="33">
        <f>[1]TDSheet!$E$75</f>
        <v>9340</v>
      </c>
      <c r="BI226" s="33">
        <f>[1]TDSheet!$E$75</f>
        <v>9340</v>
      </c>
      <c r="BJ226" s="33">
        <f>[1]TDSheet!$E$75</f>
        <v>9340</v>
      </c>
      <c r="BK226" s="33">
        <f>[1]TDSheet!$E$75</f>
        <v>9340</v>
      </c>
      <c r="BL226" s="33">
        <f>[1]TDSheet!$E$75</f>
        <v>9340</v>
      </c>
      <c r="BM226" s="33">
        <f>[1]TDSheet!$E$75</f>
        <v>9340</v>
      </c>
      <c r="BN226" s="33">
        <f>[1]TDSheet!$E$75</f>
        <v>9340</v>
      </c>
      <c r="BO226" s="33">
        <f>[1]TDSheet!$E$75</f>
        <v>9340</v>
      </c>
      <c r="BP226" s="33">
        <f>[1]TDSheet!$E$75</f>
        <v>9340</v>
      </c>
      <c r="BQ226" s="33">
        <f>[1]TDSheet!$E$75</f>
        <v>9340</v>
      </c>
      <c r="BR226" s="33">
        <f>[1]TDSheet!$E$75</f>
        <v>9340</v>
      </c>
      <c r="BS226" s="33">
        <f>[1]TDSheet!$E$75</f>
        <v>9340</v>
      </c>
      <c r="BT226" s="33">
        <f>[1]TDSheet!$E$75</f>
        <v>9340</v>
      </c>
      <c r="BU226" s="33">
        <f>[1]TDSheet!$E$75</f>
        <v>9340</v>
      </c>
      <c r="BV226" s="34">
        <f>[1]TDSheet!$E$75</f>
        <v>9340</v>
      </c>
      <c r="BW226" s="23" t="s">
        <v>77</v>
      </c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5"/>
    </row>
    <row r="227" spans="1:97" s="9" customFormat="1" ht="32.25" customHeight="1" x14ac:dyDescent="0.2">
      <c r="A227" s="26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8"/>
      <c r="W227" s="35" t="s">
        <v>221</v>
      </c>
      <c r="X227" s="36" t="s">
        <v>221</v>
      </c>
      <c r="Y227" s="36" t="s">
        <v>221</v>
      </c>
      <c r="Z227" s="36" t="s">
        <v>221</v>
      </c>
      <c r="AA227" s="36" t="s">
        <v>221</v>
      </c>
      <c r="AB227" s="36" t="s">
        <v>221</v>
      </c>
      <c r="AC227" s="36" t="s">
        <v>221</v>
      </c>
      <c r="AD227" s="36" t="s">
        <v>221</v>
      </c>
      <c r="AE227" s="36" t="s">
        <v>221</v>
      </c>
      <c r="AF227" s="36" t="s">
        <v>221</v>
      </c>
      <c r="AG227" s="36" t="s">
        <v>221</v>
      </c>
      <c r="AH227" s="36" t="s">
        <v>221</v>
      </c>
      <c r="AI227" s="36" t="s">
        <v>221</v>
      </c>
      <c r="AJ227" s="36" t="s">
        <v>221</v>
      </c>
      <c r="AK227" s="36" t="s">
        <v>221</v>
      </c>
      <c r="AL227" s="36" t="s">
        <v>221</v>
      </c>
      <c r="AM227" s="36" t="s">
        <v>221</v>
      </c>
      <c r="AN227" s="36" t="s">
        <v>221</v>
      </c>
      <c r="AO227" s="36" t="s">
        <v>221</v>
      </c>
      <c r="AP227" s="36" t="s">
        <v>221</v>
      </c>
      <c r="AQ227" s="36" t="s">
        <v>221</v>
      </c>
      <c r="AR227" s="36" t="s">
        <v>221</v>
      </c>
      <c r="AS227" s="36" t="s">
        <v>221</v>
      </c>
      <c r="AT227" s="36" t="s">
        <v>221</v>
      </c>
      <c r="AU227" s="36" t="s">
        <v>221</v>
      </c>
      <c r="AV227" s="37" t="s">
        <v>221</v>
      </c>
      <c r="AW227" s="32">
        <v>85.662030000000001</v>
      </c>
      <c r="AX227" s="33">
        <f>[1]TDSheet!$E$125</f>
        <v>85662.03</v>
      </c>
      <c r="AY227" s="33">
        <f>[1]TDSheet!$E$125</f>
        <v>85662.03</v>
      </c>
      <c r="AZ227" s="33">
        <f>[1]TDSheet!$E$125</f>
        <v>85662.03</v>
      </c>
      <c r="BA227" s="33">
        <f>[1]TDSheet!$E$125</f>
        <v>85662.03</v>
      </c>
      <c r="BB227" s="33">
        <f>[1]TDSheet!$E$125</f>
        <v>85662.03</v>
      </c>
      <c r="BC227" s="33">
        <f>[1]TDSheet!$E$125</f>
        <v>85662.03</v>
      </c>
      <c r="BD227" s="33">
        <f>[1]TDSheet!$E$125</f>
        <v>85662.03</v>
      </c>
      <c r="BE227" s="33">
        <f>[1]TDSheet!$E$125</f>
        <v>85662.03</v>
      </c>
      <c r="BF227" s="33">
        <f>[1]TDSheet!$E$125</f>
        <v>85662.03</v>
      </c>
      <c r="BG227" s="33">
        <f>[1]TDSheet!$E$125</f>
        <v>85662.03</v>
      </c>
      <c r="BH227" s="33">
        <f>[1]TDSheet!$E$125</f>
        <v>85662.03</v>
      </c>
      <c r="BI227" s="33">
        <f>[1]TDSheet!$E$125</f>
        <v>85662.03</v>
      </c>
      <c r="BJ227" s="33">
        <f>[1]TDSheet!$E$125</f>
        <v>85662.03</v>
      </c>
      <c r="BK227" s="33">
        <f>[1]TDSheet!$E$125</f>
        <v>85662.03</v>
      </c>
      <c r="BL227" s="33">
        <f>[1]TDSheet!$E$125</f>
        <v>85662.03</v>
      </c>
      <c r="BM227" s="33">
        <f>[1]TDSheet!$E$125</f>
        <v>85662.03</v>
      </c>
      <c r="BN227" s="33">
        <f>[1]TDSheet!$E$125</f>
        <v>85662.03</v>
      </c>
      <c r="BO227" s="33">
        <f>[1]TDSheet!$E$125</f>
        <v>85662.03</v>
      </c>
      <c r="BP227" s="33">
        <f>[1]TDSheet!$E$125</f>
        <v>85662.03</v>
      </c>
      <c r="BQ227" s="33">
        <f>[1]TDSheet!$E$125</f>
        <v>85662.03</v>
      </c>
      <c r="BR227" s="33">
        <f>[1]TDSheet!$E$125</f>
        <v>85662.03</v>
      </c>
      <c r="BS227" s="33">
        <f>[1]TDSheet!$E$125</f>
        <v>85662.03</v>
      </c>
      <c r="BT227" s="33">
        <f>[1]TDSheet!$E$125</f>
        <v>85662.03</v>
      </c>
      <c r="BU227" s="33">
        <f>[1]TDSheet!$E$125</f>
        <v>85662.03</v>
      </c>
      <c r="BV227" s="34">
        <f>[1]TDSheet!$E$125</f>
        <v>85662.03</v>
      </c>
      <c r="BW227" s="23" t="s">
        <v>77</v>
      </c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5"/>
    </row>
    <row r="228" spans="1:97" s="9" customFormat="1" ht="32.25" customHeight="1" x14ac:dyDescent="0.2">
      <c r="A228" s="26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8"/>
      <c r="W228" s="35" t="s">
        <v>222</v>
      </c>
      <c r="X228" s="36" t="s">
        <v>222</v>
      </c>
      <c r="Y228" s="36" t="s">
        <v>222</v>
      </c>
      <c r="Z228" s="36" t="s">
        <v>222</v>
      </c>
      <c r="AA228" s="36" t="s">
        <v>222</v>
      </c>
      <c r="AB228" s="36" t="s">
        <v>222</v>
      </c>
      <c r="AC228" s="36" t="s">
        <v>222</v>
      </c>
      <c r="AD228" s="36" t="s">
        <v>222</v>
      </c>
      <c r="AE228" s="36" t="s">
        <v>222</v>
      </c>
      <c r="AF228" s="36" t="s">
        <v>222</v>
      </c>
      <c r="AG228" s="36" t="s">
        <v>222</v>
      </c>
      <c r="AH228" s="36" t="s">
        <v>222</v>
      </c>
      <c r="AI228" s="36" t="s">
        <v>222</v>
      </c>
      <c r="AJ228" s="36" t="s">
        <v>222</v>
      </c>
      <c r="AK228" s="36" t="s">
        <v>222</v>
      </c>
      <c r="AL228" s="36" t="s">
        <v>222</v>
      </c>
      <c r="AM228" s="36" t="s">
        <v>222</v>
      </c>
      <c r="AN228" s="36" t="s">
        <v>222</v>
      </c>
      <c r="AO228" s="36" t="s">
        <v>222</v>
      </c>
      <c r="AP228" s="36" t="s">
        <v>222</v>
      </c>
      <c r="AQ228" s="36" t="s">
        <v>222</v>
      </c>
      <c r="AR228" s="36" t="s">
        <v>222</v>
      </c>
      <c r="AS228" s="36" t="s">
        <v>222</v>
      </c>
      <c r="AT228" s="36" t="s">
        <v>222</v>
      </c>
      <c r="AU228" s="36" t="s">
        <v>222</v>
      </c>
      <c r="AV228" s="37" t="s">
        <v>222</v>
      </c>
      <c r="AW228" s="32">
        <v>523.82235000000003</v>
      </c>
      <c r="AX228" s="33">
        <f>[1]TDSheet!$E$132</f>
        <v>523822.35</v>
      </c>
      <c r="AY228" s="33">
        <f>[1]TDSheet!$E$132</f>
        <v>523822.35</v>
      </c>
      <c r="AZ228" s="33">
        <f>[1]TDSheet!$E$132</f>
        <v>523822.35</v>
      </c>
      <c r="BA228" s="33">
        <f>[1]TDSheet!$E$132</f>
        <v>523822.35</v>
      </c>
      <c r="BB228" s="33">
        <f>[1]TDSheet!$E$132</f>
        <v>523822.35</v>
      </c>
      <c r="BC228" s="33">
        <f>[1]TDSheet!$E$132</f>
        <v>523822.35</v>
      </c>
      <c r="BD228" s="33">
        <f>[1]TDSheet!$E$132</f>
        <v>523822.35</v>
      </c>
      <c r="BE228" s="33">
        <f>[1]TDSheet!$E$132</f>
        <v>523822.35</v>
      </c>
      <c r="BF228" s="33">
        <f>[1]TDSheet!$E$132</f>
        <v>523822.35</v>
      </c>
      <c r="BG228" s="33">
        <f>[1]TDSheet!$E$132</f>
        <v>523822.35</v>
      </c>
      <c r="BH228" s="33">
        <f>[1]TDSheet!$E$132</f>
        <v>523822.35</v>
      </c>
      <c r="BI228" s="33">
        <f>[1]TDSheet!$E$132</f>
        <v>523822.35</v>
      </c>
      <c r="BJ228" s="33">
        <f>[1]TDSheet!$E$132</f>
        <v>523822.35</v>
      </c>
      <c r="BK228" s="33">
        <f>[1]TDSheet!$E$132</f>
        <v>523822.35</v>
      </c>
      <c r="BL228" s="33">
        <f>[1]TDSheet!$E$132</f>
        <v>523822.35</v>
      </c>
      <c r="BM228" s="33">
        <f>[1]TDSheet!$E$132</f>
        <v>523822.35</v>
      </c>
      <c r="BN228" s="33">
        <f>[1]TDSheet!$E$132</f>
        <v>523822.35</v>
      </c>
      <c r="BO228" s="33">
        <f>[1]TDSheet!$E$132</f>
        <v>523822.35</v>
      </c>
      <c r="BP228" s="33">
        <f>[1]TDSheet!$E$132</f>
        <v>523822.35</v>
      </c>
      <c r="BQ228" s="33">
        <f>[1]TDSheet!$E$132</f>
        <v>523822.35</v>
      </c>
      <c r="BR228" s="33">
        <f>[1]TDSheet!$E$132</f>
        <v>523822.35</v>
      </c>
      <c r="BS228" s="33">
        <f>[1]TDSheet!$E$132</f>
        <v>523822.35</v>
      </c>
      <c r="BT228" s="33">
        <f>[1]TDSheet!$E$132</f>
        <v>523822.35</v>
      </c>
      <c r="BU228" s="33">
        <f>[1]TDSheet!$E$132</f>
        <v>523822.35</v>
      </c>
      <c r="BV228" s="34">
        <f>[1]TDSheet!$E$132</f>
        <v>523822.35</v>
      </c>
      <c r="BW228" s="23" t="s">
        <v>77</v>
      </c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5"/>
    </row>
    <row r="229" spans="1:97" s="9" customFormat="1" ht="32.25" customHeight="1" x14ac:dyDescent="0.2">
      <c r="A229" s="26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8"/>
      <c r="W229" s="35" t="s">
        <v>223</v>
      </c>
      <c r="X229" s="36" t="s">
        <v>223</v>
      </c>
      <c r="Y229" s="36" t="s">
        <v>223</v>
      </c>
      <c r="Z229" s="36" t="s">
        <v>223</v>
      </c>
      <c r="AA229" s="36" t="s">
        <v>223</v>
      </c>
      <c r="AB229" s="36" t="s">
        <v>223</v>
      </c>
      <c r="AC229" s="36" t="s">
        <v>223</v>
      </c>
      <c r="AD229" s="36" t="s">
        <v>223</v>
      </c>
      <c r="AE229" s="36" t="s">
        <v>223</v>
      </c>
      <c r="AF229" s="36" t="s">
        <v>223</v>
      </c>
      <c r="AG229" s="36" t="s">
        <v>223</v>
      </c>
      <c r="AH229" s="36" t="s">
        <v>223</v>
      </c>
      <c r="AI229" s="36" t="s">
        <v>223</v>
      </c>
      <c r="AJ229" s="36" t="s">
        <v>223</v>
      </c>
      <c r="AK229" s="36" t="s">
        <v>223</v>
      </c>
      <c r="AL229" s="36" t="s">
        <v>223</v>
      </c>
      <c r="AM229" s="36" t="s">
        <v>223</v>
      </c>
      <c r="AN229" s="36" t="s">
        <v>223</v>
      </c>
      <c r="AO229" s="36" t="s">
        <v>223</v>
      </c>
      <c r="AP229" s="36" t="s">
        <v>223</v>
      </c>
      <c r="AQ229" s="36" t="s">
        <v>223</v>
      </c>
      <c r="AR229" s="36" t="s">
        <v>223</v>
      </c>
      <c r="AS229" s="36" t="s">
        <v>223</v>
      </c>
      <c r="AT229" s="36" t="s">
        <v>223</v>
      </c>
      <c r="AU229" s="36" t="s">
        <v>223</v>
      </c>
      <c r="AV229" s="37" t="s">
        <v>223</v>
      </c>
      <c r="AW229" s="32">
        <v>60.932969999999997</v>
      </c>
      <c r="AX229" s="33">
        <f>[1]TDSheet!$E$136</f>
        <v>60932.97</v>
      </c>
      <c r="AY229" s="33">
        <f>[1]TDSheet!$E$136</f>
        <v>60932.97</v>
      </c>
      <c r="AZ229" s="33">
        <f>[1]TDSheet!$E$136</f>
        <v>60932.97</v>
      </c>
      <c r="BA229" s="33">
        <f>[1]TDSheet!$E$136</f>
        <v>60932.97</v>
      </c>
      <c r="BB229" s="33">
        <f>[1]TDSheet!$E$136</f>
        <v>60932.97</v>
      </c>
      <c r="BC229" s="33">
        <f>[1]TDSheet!$E$136</f>
        <v>60932.97</v>
      </c>
      <c r="BD229" s="33">
        <f>[1]TDSheet!$E$136</f>
        <v>60932.97</v>
      </c>
      <c r="BE229" s="33">
        <f>[1]TDSheet!$E$136</f>
        <v>60932.97</v>
      </c>
      <c r="BF229" s="33">
        <f>[1]TDSheet!$E$136</f>
        <v>60932.97</v>
      </c>
      <c r="BG229" s="33">
        <f>[1]TDSheet!$E$136</f>
        <v>60932.97</v>
      </c>
      <c r="BH229" s="33">
        <f>[1]TDSheet!$E$136</f>
        <v>60932.97</v>
      </c>
      <c r="BI229" s="33">
        <f>[1]TDSheet!$E$136</f>
        <v>60932.97</v>
      </c>
      <c r="BJ229" s="33">
        <f>[1]TDSheet!$E$136</f>
        <v>60932.97</v>
      </c>
      <c r="BK229" s="33">
        <f>[1]TDSheet!$E$136</f>
        <v>60932.97</v>
      </c>
      <c r="BL229" s="33">
        <f>[1]TDSheet!$E$136</f>
        <v>60932.97</v>
      </c>
      <c r="BM229" s="33">
        <f>[1]TDSheet!$E$136</f>
        <v>60932.97</v>
      </c>
      <c r="BN229" s="33">
        <f>[1]TDSheet!$E$136</f>
        <v>60932.97</v>
      </c>
      <c r="BO229" s="33">
        <f>[1]TDSheet!$E$136</f>
        <v>60932.97</v>
      </c>
      <c r="BP229" s="33">
        <f>[1]TDSheet!$E$136</f>
        <v>60932.97</v>
      </c>
      <c r="BQ229" s="33">
        <f>[1]TDSheet!$E$136</f>
        <v>60932.97</v>
      </c>
      <c r="BR229" s="33">
        <f>[1]TDSheet!$E$136</f>
        <v>60932.97</v>
      </c>
      <c r="BS229" s="33">
        <f>[1]TDSheet!$E$136</f>
        <v>60932.97</v>
      </c>
      <c r="BT229" s="33">
        <f>[1]TDSheet!$E$136</f>
        <v>60932.97</v>
      </c>
      <c r="BU229" s="33">
        <f>[1]TDSheet!$E$136</f>
        <v>60932.97</v>
      </c>
      <c r="BV229" s="34">
        <f>[1]TDSheet!$E$136</f>
        <v>60932.97</v>
      </c>
      <c r="BW229" s="23" t="s">
        <v>77</v>
      </c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5"/>
    </row>
    <row r="230" spans="1:97" s="9" customFormat="1" ht="32.25" customHeight="1" x14ac:dyDescent="0.2">
      <c r="A230" s="26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8"/>
      <c r="W230" s="35" t="s">
        <v>224</v>
      </c>
      <c r="X230" s="36" t="s">
        <v>224</v>
      </c>
      <c r="Y230" s="36" t="s">
        <v>224</v>
      </c>
      <c r="Z230" s="36" t="s">
        <v>224</v>
      </c>
      <c r="AA230" s="36" t="s">
        <v>224</v>
      </c>
      <c r="AB230" s="36" t="s">
        <v>224</v>
      </c>
      <c r="AC230" s="36" t="s">
        <v>224</v>
      </c>
      <c r="AD230" s="36" t="s">
        <v>224</v>
      </c>
      <c r="AE230" s="36" t="s">
        <v>224</v>
      </c>
      <c r="AF230" s="36" t="s">
        <v>224</v>
      </c>
      <c r="AG230" s="36" t="s">
        <v>224</v>
      </c>
      <c r="AH230" s="36" t="s">
        <v>224</v>
      </c>
      <c r="AI230" s="36" t="s">
        <v>224</v>
      </c>
      <c r="AJ230" s="36" t="s">
        <v>224</v>
      </c>
      <c r="AK230" s="36" t="s">
        <v>224</v>
      </c>
      <c r="AL230" s="36" t="s">
        <v>224</v>
      </c>
      <c r="AM230" s="36" t="s">
        <v>224</v>
      </c>
      <c r="AN230" s="36" t="s">
        <v>224</v>
      </c>
      <c r="AO230" s="36" t="s">
        <v>224</v>
      </c>
      <c r="AP230" s="36" t="s">
        <v>224</v>
      </c>
      <c r="AQ230" s="36" t="s">
        <v>224</v>
      </c>
      <c r="AR230" s="36" t="s">
        <v>224</v>
      </c>
      <c r="AS230" s="36" t="s">
        <v>224</v>
      </c>
      <c r="AT230" s="36" t="s">
        <v>224</v>
      </c>
      <c r="AU230" s="36" t="s">
        <v>224</v>
      </c>
      <c r="AV230" s="37" t="s">
        <v>224</v>
      </c>
      <c r="AW230" s="32">
        <v>84.030280000000005</v>
      </c>
      <c r="AX230" s="33">
        <f>[1]TDSheet!$E$157</f>
        <v>84030.28</v>
      </c>
      <c r="AY230" s="33">
        <f>[1]TDSheet!$E$157</f>
        <v>84030.28</v>
      </c>
      <c r="AZ230" s="33">
        <f>[1]TDSheet!$E$157</f>
        <v>84030.28</v>
      </c>
      <c r="BA230" s="33">
        <f>[1]TDSheet!$E$157</f>
        <v>84030.28</v>
      </c>
      <c r="BB230" s="33">
        <f>[1]TDSheet!$E$157</f>
        <v>84030.28</v>
      </c>
      <c r="BC230" s="33">
        <f>[1]TDSheet!$E$157</f>
        <v>84030.28</v>
      </c>
      <c r="BD230" s="33">
        <f>[1]TDSheet!$E$157</f>
        <v>84030.28</v>
      </c>
      <c r="BE230" s="33">
        <f>[1]TDSheet!$E$157</f>
        <v>84030.28</v>
      </c>
      <c r="BF230" s="33">
        <f>[1]TDSheet!$E$157</f>
        <v>84030.28</v>
      </c>
      <c r="BG230" s="33">
        <f>[1]TDSheet!$E$157</f>
        <v>84030.28</v>
      </c>
      <c r="BH230" s="33">
        <f>[1]TDSheet!$E$157</f>
        <v>84030.28</v>
      </c>
      <c r="BI230" s="33">
        <f>[1]TDSheet!$E$157</f>
        <v>84030.28</v>
      </c>
      <c r="BJ230" s="33">
        <f>[1]TDSheet!$E$157</f>
        <v>84030.28</v>
      </c>
      <c r="BK230" s="33">
        <f>[1]TDSheet!$E$157</f>
        <v>84030.28</v>
      </c>
      <c r="BL230" s="33">
        <f>[1]TDSheet!$E$157</f>
        <v>84030.28</v>
      </c>
      <c r="BM230" s="33">
        <f>[1]TDSheet!$E$157</f>
        <v>84030.28</v>
      </c>
      <c r="BN230" s="33">
        <f>[1]TDSheet!$E$157</f>
        <v>84030.28</v>
      </c>
      <c r="BO230" s="33">
        <f>[1]TDSheet!$E$157</f>
        <v>84030.28</v>
      </c>
      <c r="BP230" s="33">
        <f>[1]TDSheet!$E$157</f>
        <v>84030.28</v>
      </c>
      <c r="BQ230" s="33">
        <f>[1]TDSheet!$E$157</f>
        <v>84030.28</v>
      </c>
      <c r="BR230" s="33">
        <f>[1]TDSheet!$E$157</f>
        <v>84030.28</v>
      </c>
      <c r="BS230" s="33">
        <f>[1]TDSheet!$E$157</f>
        <v>84030.28</v>
      </c>
      <c r="BT230" s="33">
        <f>[1]TDSheet!$E$157</f>
        <v>84030.28</v>
      </c>
      <c r="BU230" s="33">
        <f>[1]TDSheet!$E$157</f>
        <v>84030.28</v>
      </c>
      <c r="BV230" s="34">
        <f>[1]TDSheet!$E$157</f>
        <v>84030.28</v>
      </c>
      <c r="BW230" s="23" t="s">
        <v>77</v>
      </c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5"/>
    </row>
    <row r="231" spans="1:97" s="9" customFormat="1" ht="32.25" customHeight="1" x14ac:dyDescent="0.2">
      <c r="A231" s="26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8"/>
      <c r="W231" s="35" t="s">
        <v>225</v>
      </c>
      <c r="X231" s="36" t="s">
        <v>225</v>
      </c>
      <c r="Y231" s="36" t="s">
        <v>225</v>
      </c>
      <c r="Z231" s="36" t="s">
        <v>225</v>
      </c>
      <c r="AA231" s="36" t="s">
        <v>225</v>
      </c>
      <c r="AB231" s="36" t="s">
        <v>225</v>
      </c>
      <c r="AC231" s="36" t="s">
        <v>225</v>
      </c>
      <c r="AD231" s="36" t="s">
        <v>225</v>
      </c>
      <c r="AE231" s="36" t="s">
        <v>225</v>
      </c>
      <c r="AF231" s="36" t="s">
        <v>225</v>
      </c>
      <c r="AG231" s="36" t="s">
        <v>225</v>
      </c>
      <c r="AH231" s="36" t="s">
        <v>225</v>
      </c>
      <c r="AI231" s="36" t="s">
        <v>225</v>
      </c>
      <c r="AJ231" s="36" t="s">
        <v>225</v>
      </c>
      <c r="AK231" s="36" t="s">
        <v>225</v>
      </c>
      <c r="AL231" s="36" t="s">
        <v>225</v>
      </c>
      <c r="AM231" s="36" t="s">
        <v>225</v>
      </c>
      <c r="AN231" s="36" t="s">
        <v>225</v>
      </c>
      <c r="AO231" s="36" t="s">
        <v>225</v>
      </c>
      <c r="AP231" s="36" t="s">
        <v>225</v>
      </c>
      <c r="AQ231" s="36" t="s">
        <v>225</v>
      </c>
      <c r="AR231" s="36" t="s">
        <v>225</v>
      </c>
      <c r="AS231" s="36" t="s">
        <v>225</v>
      </c>
      <c r="AT231" s="36" t="s">
        <v>225</v>
      </c>
      <c r="AU231" s="36" t="s">
        <v>225</v>
      </c>
      <c r="AV231" s="37" t="s">
        <v>225</v>
      </c>
      <c r="AW231" s="32">
        <v>85.160570000000007</v>
      </c>
      <c r="AX231" s="33">
        <f>[1]TDSheet!$E$133</f>
        <v>85160.57</v>
      </c>
      <c r="AY231" s="33">
        <f>[1]TDSheet!$E$133</f>
        <v>85160.57</v>
      </c>
      <c r="AZ231" s="33">
        <f>[1]TDSheet!$E$133</f>
        <v>85160.57</v>
      </c>
      <c r="BA231" s="33">
        <f>[1]TDSheet!$E$133</f>
        <v>85160.57</v>
      </c>
      <c r="BB231" s="33">
        <f>[1]TDSheet!$E$133</f>
        <v>85160.57</v>
      </c>
      <c r="BC231" s="33">
        <f>[1]TDSheet!$E$133</f>
        <v>85160.57</v>
      </c>
      <c r="BD231" s="33">
        <f>[1]TDSheet!$E$133</f>
        <v>85160.57</v>
      </c>
      <c r="BE231" s="33">
        <f>[1]TDSheet!$E$133</f>
        <v>85160.57</v>
      </c>
      <c r="BF231" s="33">
        <f>[1]TDSheet!$E$133</f>
        <v>85160.57</v>
      </c>
      <c r="BG231" s="33">
        <f>[1]TDSheet!$E$133</f>
        <v>85160.57</v>
      </c>
      <c r="BH231" s="33">
        <f>[1]TDSheet!$E$133</f>
        <v>85160.57</v>
      </c>
      <c r="BI231" s="33">
        <f>[1]TDSheet!$E$133</f>
        <v>85160.57</v>
      </c>
      <c r="BJ231" s="33">
        <f>[1]TDSheet!$E$133</f>
        <v>85160.57</v>
      </c>
      <c r="BK231" s="33">
        <f>[1]TDSheet!$E$133</f>
        <v>85160.57</v>
      </c>
      <c r="BL231" s="33">
        <f>[1]TDSheet!$E$133</f>
        <v>85160.57</v>
      </c>
      <c r="BM231" s="33">
        <f>[1]TDSheet!$E$133</f>
        <v>85160.57</v>
      </c>
      <c r="BN231" s="33">
        <f>[1]TDSheet!$E$133</f>
        <v>85160.57</v>
      </c>
      <c r="BO231" s="33">
        <f>[1]TDSheet!$E$133</f>
        <v>85160.57</v>
      </c>
      <c r="BP231" s="33">
        <f>[1]TDSheet!$E$133</f>
        <v>85160.57</v>
      </c>
      <c r="BQ231" s="33">
        <f>[1]TDSheet!$E$133</f>
        <v>85160.57</v>
      </c>
      <c r="BR231" s="33">
        <f>[1]TDSheet!$E$133</f>
        <v>85160.57</v>
      </c>
      <c r="BS231" s="33">
        <f>[1]TDSheet!$E$133</f>
        <v>85160.57</v>
      </c>
      <c r="BT231" s="33">
        <f>[1]TDSheet!$E$133</f>
        <v>85160.57</v>
      </c>
      <c r="BU231" s="33">
        <f>[1]TDSheet!$E$133</f>
        <v>85160.57</v>
      </c>
      <c r="BV231" s="34">
        <f>[1]TDSheet!$E$133</f>
        <v>85160.57</v>
      </c>
      <c r="BW231" s="23" t="s">
        <v>77</v>
      </c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5"/>
    </row>
    <row r="232" spans="1:97" s="9" customFormat="1" ht="32.25" customHeight="1" x14ac:dyDescent="0.2">
      <c r="A232" s="26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8"/>
      <c r="W232" s="35" t="s">
        <v>226</v>
      </c>
      <c r="X232" s="36" t="s">
        <v>226</v>
      </c>
      <c r="Y232" s="36" t="s">
        <v>226</v>
      </c>
      <c r="Z232" s="36" t="s">
        <v>226</v>
      </c>
      <c r="AA232" s="36" t="s">
        <v>226</v>
      </c>
      <c r="AB232" s="36" t="s">
        <v>226</v>
      </c>
      <c r="AC232" s="36" t="s">
        <v>226</v>
      </c>
      <c r="AD232" s="36" t="s">
        <v>226</v>
      </c>
      <c r="AE232" s="36" t="s">
        <v>226</v>
      </c>
      <c r="AF232" s="36" t="s">
        <v>226</v>
      </c>
      <c r="AG232" s="36" t="s">
        <v>226</v>
      </c>
      <c r="AH232" s="36" t="s">
        <v>226</v>
      </c>
      <c r="AI232" s="36" t="s">
        <v>226</v>
      </c>
      <c r="AJ232" s="36" t="s">
        <v>226</v>
      </c>
      <c r="AK232" s="36" t="s">
        <v>226</v>
      </c>
      <c r="AL232" s="36" t="s">
        <v>226</v>
      </c>
      <c r="AM232" s="36" t="s">
        <v>226</v>
      </c>
      <c r="AN232" s="36" t="s">
        <v>226</v>
      </c>
      <c r="AO232" s="36" t="s">
        <v>226</v>
      </c>
      <c r="AP232" s="36" t="s">
        <v>226</v>
      </c>
      <c r="AQ232" s="36" t="s">
        <v>226</v>
      </c>
      <c r="AR232" s="36" t="s">
        <v>226</v>
      </c>
      <c r="AS232" s="36" t="s">
        <v>226</v>
      </c>
      <c r="AT232" s="36" t="s">
        <v>226</v>
      </c>
      <c r="AU232" s="36" t="s">
        <v>226</v>
      </c>
      <c r="AV232" s="37" t="s">
        <v>226</v>
      </c>
      <c r="AW232" s="32">
        <v>197.39168000000001</v>
      </c>
      <c r="AX232" s="33">
        <f>[1]TDSheet!$E$134</f>
        <v>197391.68</v>
      </c>
      <c r="AY232" s="33">
        <f>[1]TDSheet!$E$134</f>
        <v>197391.68</v>
      </c>
      <c r="AZ232" s="33">
        <f>[1]TDSheet!$E$134</f>
        <v>197391.68</v>
      </c>
      <c r="BA232" s="33">
        <f>[1]TDSheet!$E$134</f>
        <v>197391.68</v>
      </c>
      <c r="BB232" s="33">
        <f>[1]TDSheet!$E$134</f>
        <v>197391.68</v>
      </c>
      <c r="BC232" s="33">
        <f>[1]TDSheet!$E$134</f>
        <v>197391.68</v>
      </c>
      <c r="BD232" s="33">
        <f>[1]TDSheet!$E$134</f>
        <v>197391.68</v>
      </c>
      <c r="BE232" s="33">
        <f>[1]TDSheet!$E$134</f>
        <v>197391.68</v>
      </c>
      <c r="BF232" s="33">
        <f>[1]TDSheet!$E$134</f>
        <v>197391.68</v>
      </c>
      <c r="BG232" s="33">
        <f>[1]TDSheet!$E$134</f>
        <v>197391.68</v>
      </c>
      <c r="BH232" s="33">
        <f>[1]TDSheet!$E$134</f>
        <v>197391.68</v>
      </c>
      <c r="BI232" s="33">
        <f>[1]TDSheet!$E$134</f>
        <v>197391.68</v>
      </c>
      <c r="BJ232" s="33">
        <f>[1]TDSheet!$E$134</f>
        <v>197391.68</v>
      </c>
      <c r="BK232" s="33">
        <f>[1]TDSheet!$E$134</f>
        <v>197391.68</v>
      </c>
      <c r="BL232" s="33">
        <f>[1]TDSheet!$E$134</f>
        <v>197391.68</v>
      </c>
      <c r="BM232" s="33">
        <f>[1]TDSheet!$E$134</f>
        <v>197391.68</v>
      </c>
      <c r="BN232" s="33">
        <f>[1]TDSheet!$E$134</f>
        <v>197391.68</v>
      </c>
      <c r="BO232" s="33">
        <f>[1]TDSheet!$E$134</f>
        <v>197391.68</v>
      </c>
      <c r="BP232" s="33">
        <f>[1]TDSheet!$E$134</f>
        <v>197391.68</v>
      </c>
      <c r="BQ232" s="33">
        <f>[1]TDSheet!$E$134</f>
        <v>197391.68</v>
      </c>
      <c r="BR232" s="33">
        <f>[1]TDSheet!$E$134</f>
        <v>197391.68</v>
      </c>
      <c r="BS232" s="33">
        <f>[1]TDSheet!$E$134</f>
        <v>197391.68</v>
      </c>
      <c r="BT232" s="33">
        <f>[1]TDSheet!$E$134</f>
        <v>197391.68</v>
      </c>
      <c r="BU232" s="33">
        <f>[1]TDSheet!$E$134</f>
        <v>197391.68</v>
      </c>
      <c r="BV232" s="34">
        <f>[1]TDSheet!$E$134</f>
        <v>197391.68</v>
      </c>
      <c r="BW232" s="23" t="s">
        <v>77</v>
      </c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5"/>
    </row>
    <row r="233" spans="1:97" s="9" customFormat="1" ht="32.25" customHeight="1" x14ac:dyDescent="0.2">
      <c r="A233" s="26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8"/>
      <c r="W233" s="35" t="s">
        <v>227</v>
      </c>
      <c r="X233" s="36" t="s">
        <v>227</v>
      </c>
      <c r="Y233" s="36" t="s">
        <v>227</v>
      </c>
      <c r="Z233" s="36" t="s">
        <v>227</v>
      </c>
      <c r="AA233" s="36" t="s">
        <v>227</v>
      </c>
      <c r="AB233" s="36" t="s">
        <v>227</v>
      </c>
      <c r="AC233" s="36" t="s">
        <v>227</v>
      </c>
      <c r="AD233" s="36" t="s">
        <v>227</v>
      </c>
      <c r="AE233" s="36" t="s">
        <v>227</v>
      </c>
      <c r="AF233" s="36" t="s">
        <v>227</v>
      </c>
      <c r="AG233" s="36" t="s">
        <v>227</v>
      </c>
      <c r="AH233" s="36" t="s">
        <v>227</v>
      </c>
      <c r="AI233" s="36" t="s">
        <v>227</v>
      </c>
      <c r="AJ233" s="36" t="s">
        <v>227</v>
      </c>
      <c r="AK233" s="36" t="s">
        <v>227</v>
      </c>
      <c r="AL233" s="36" t="s">
        <v>227</v>
      </c>
      <c r="AM233" s="36" t="s">
        <v>227</v>
      </c>
      <c r="AN233" s="36" t="s">
        <v>227</v>
      </c>
      <c r="AO233" s="36" t="s">
        <v>227</v>
      </c>
      <c r="AP233" s="36" t="s">
        <v>227</v>
      </c>
      <c r="AQ233" s="36" t="s">
        <v>227</v>
      </c>
      <c r="AR233" s="36" t="s">
        <v>227</v>
      </c>
      <c r="AS233" s="36" t="s">
        <v>227</v>
      </c>
      <c r="AT233" s="36" t="s">
        <v>227</v>
      </c>
      <c r="AU233" s="36" t="s">
        <v>227</v>
      </c>
      <c r="AV233" s="37" t="s">
        <v>227</v>
      </c>
      <c r="AW233" s="32">
        <v>76.533709999999999</v>
      </c>
      <c r="AX233" s="33">
        <f>[1]TDSheet!$E$13</f>
        <v>76533.710000000006</v>
      </c>
      <c r="AY233" s="33">
        <f>[1]TDSheet!$E$13</f>
        <v>76533.710000000006</v>
      </c>
      <c r="AZ233" s="33">
        <f>[1]TDSheet!$E$13</f>
        <v>76533.710000000006</v>
      </c>
      <c r="BA233" s="33">
        <f>[1]TDSheet!$E$13</f>
        <v>76533.710000000006</v>
      </c>
      <c r="BB233" s="33">
        <f>[1]TDSheet!$E$13</f>
        <v>76533.710000000006</v>
      </c>
      <c r="BC233" s="33">
        <f>[1]TDSheet!$E$13</f>
        <v>76533.710000000006</v>
      </c>
      <c r="BD233" s="33">
        <f>[1]TDSheet!$E$13</f>
        <v>76533.710000000006</v>
      </c>
      <c r="BE233" s="33">
        <f>[1]TDSheet!$E$13</f>
        <v>76533.710000000006</v>
      </c>
      <c r="BF233" s="33">
        <f>[1]TDSheet!$E$13</f>
        <v>76533.710000000006</v>
      </c>
      <c r="BG233" s="33">
        <f>[1]TDSheet!$E$13</f>
        <v>76533.710000000006</v>
      </c>
      <c r="BH233" s="33">
        <f>[1]TDSheet!$E$13</f>
        <v>76533.710000000006</v>
      </c>
      <c r="BI233" s="33">
        <f>[1]TDSheet!$E$13</f>
        <v>76533.710000000006</v>
      </c>
      <c r="BJ233" s="33">
        <f>[1]TDSheet!$E$13</f>
        <v>76533.710000000006</v>
      </c>
      <c r="BK233" s="33">
        <f>[1]TDSheet!$E$13</f>
        <v>76533.710000000006</v>
      </c>
      <c r="BL233" s="33">
        <f>[1]TDSheet!$E$13</f>
        <v>76533.710000000006</v>
      </c>
      <c r="BM233" s="33">
        <f>[1]TDSheet!$E$13</f>
        <v>76533.710000000006</v>
      </c>
      <c r="BN233" s="33">
        <f>[1]TDSheet!$E$13</f>
        <v>76533.710000000006</v>
      </c>
      <c r="BO233" s="33">
        <f>[1]TDSheet!$E$13</f>
        <v>76533.710000000006</v>
      </c>
      <c r="BP233" s="33">
        <f>[1]TDSheet!$E$13</f>
        <v>76533.710000000006</v>
      </c>
      <c r="BQ233" s="33">
        <f>[1]TDSheet!$E$13</f>
        <v>76533.710000000006</v>
      </c>
      <c r="BR233" s="33">
        <f>[1]TDSheet!$E$13</f>
        <v>76533.710000000006</v>
      </c>
      <c r="BS233" s="33">
        <f>[1]TDSheet!$E$13</f>
        <v>76533.710000000006</v>
      </c>
      <c r="BT233" s="33">
        <f>[1]TDSheet!$E$13</f>
        <v>76533.710000000006</v>
      </c>
      <c r="BU233" s="33">
        <f>[1]TDSheet!$E$13</f>
        <v>76533.710000000006</v>
      </c>
      <c r="BV233" s="34">
        <f>[1]TDSheet!$E$13</f>
        <v>76533.710000000006</v>
      </c>
      <c r="BW233" s="23" t="s">
        <v>77</v>
      </c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5"/>
    </row>
    <row r="234" spans="1:97" s="9" customFormat="1" ht="32.25" customHeight="1" x14ac:dyDescent="0.2">
      <c r="A234" s="26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8"/>
      <c r="W234" s="35" t="s">
        <v>228</v>
      </c>
      <c r="X234" s="36" t="s">
        <v>228</v>
      </c>
      <c r="Y234" s="36" t="s">
        <v>228</v>
      </c>
      <c r="Z234" s="36" t="s">
        <v>228</v>
      </c>
      <c r="AA234" s="36" t="s">
        <v>228</v>
      </c>
      <c r="AB234" s="36" t="s">
        <v>228</v>
      </c>
      <c r="AC234" s="36" t="s">
        <v>228</v>
      </c>
      <c r="AD234" s="36" t="s">
        <v>228</v>
      </c>
      <c r="AE234" s="36" t="s">
        <v>228</v>
      </c>
      <c r="AF234" s="36" t="s">
        <v>228</v>
      </c>
      <c r="AG234" s="36" t="s">
        <v>228</v>
      </c>
      <c r="AH234" s="36" t="s">
        <v>228</v>
      </c>
      <c r="AI234" s="36" t="s">
        <v>228</v>
      </c>
      <c r="AJ234" s="36" t="s">
        <v>228</v>
      </c>
      <c r="AK234" s="36" t="s">
        <v>228</v>
      </c>
      <c r="AL234" s="36" t="s">
        <v>228</v>
      </c>
      <c r="AM234" s="36" t="s">
        <v>228</v>
      </c>
      <c r="AN234" s="36" t="s">
        <v>228</v>
      </c>
      <c r="AO234" s="36" t="s">
        <v>228</v>
      </c>
      <c r="AP234" s="36" t="s">
        <v>228</v>
      </c>
      <c r="AQ234" s="36" t="s">
        <v>228</v>
      </c>
      <c r="AR234" s="36" t="s">
        <v>228</v>
      </c>
      <c r="AS234" s="36" t="s">
        <v>228</v>
      </c>
      <c r="AT234" s="36" t="s">
        <v>228</v>
      </c>
      <c r="AU234" s="36" t="s">
        <v>228</v>
      </c>
      <c r="AV234" s="37" t="s">
        <v>228</v>
      </c>
      <c r="AW234" s="32">
        <v>326.57492999999999</v>
      </c>
      <c r="AX234" s="33">
        <f>[1]TDSheet!$E$155</f>
        <v>326574.93</v>
      </c>
      <c r="AY234" s="33">
        <f>[1]TDSheet!$E$155</f>
        <v>326574.93</v>
      </c>
      <c r="AZ234" s="33">
        <f>[1]TDSheet!$E$155</f>
        <v>326574.93</v>
      </c>
      <c r="BA234" s="33">
        <f>[1]TDSheet!$E$155</f>
        <v>326574.93</v>
      </c>
      <c r="BB234" s="33">
        <f>[1]TDSheet!$E$155</f>
        <v>326574.93</v>
      </c>
      <c r="BC234" s="33">
        <f>[1]TDSheet!$E$155</f>
        <v>326574.93</v>
      </c>
      <c r="BD234" s="33">
        <f>[1]TDSheet!$E$155</f>
        <v>326574.93</v>
      </c>
      <c r="BE234" s="33">
        <f>[1]TDSheet!$E$155</f>
        <v>326574.93</v>
      </c>
      <c r="BF234" s="33">
        <f>[1]TDSheet!$E$155</f>
        <v>326574.93</v>
      </c>
      <c r="BG234" s="33">
        <f>[1]TDSheet!$E$155</f>
        <v>326574.93</v>
      </c>
      <c r="BH234" s="33">
        <f>[1]TDSheet!$E$155</f>
        <v>326574.93</v>
      </c>
      <c r="BI234" s="33">
        <f>[1]TDSheet!$E$155</f>
        <v>326574.93</v>
      </c>
      <c r="BJ234" s="33">
        <f>[1]TDSheet!$E$155</f>
        <v>326574.93</v>
      </c>
      <c r="BK234" s="33">
        <f>[1]TDSheet!$E$155</f>
        <v>326574.93</v>
      </c>
      <c r="BL234" s="33">
        <f>[1]TDSheet!$E$155</f>
        <v>326574.93</v>
      </c>
      <c r="BM234" s="33">
        <f>[1]TDSheet!$E$155</f>
        <v>326574.93</v>
      </c>
      <c r="BN234" s="33">
        <f>[1]TDSheet!$E$155</f>
        <v>326574.93</v>
      </c>
      <c r="BO234" s="33">
        <f>[1]TDSheet!$E$155</f>
        <v>326574.93</v>
      </c>
      <c r="BP234" s="33">
        <f>[1]TDSheet!$E$155</f>
        <v>326574.93</v>
      </c>
      <c r="BQ234" s="33">
        <f>[1]TDSheet!$E$155</f>
        <v>326574.93</v>
      </c>
      <c r="BR234" s="33">
        <f>[1]TDSheet!$E$155</f>
        <v>326574.93</v>
      </c>
      <c r="BS234" s="33">
        <f>[1]TDSheet!$E$155</f>
        <v>326574.93</v>
      </c>
      <c r="BT234" s="33">
        <f>[1]TDSheet!$E$155</f>
        <v>326574.93</v>
      </c>
      <c r="BU234" s="33">
        <f>[1]TDSheet!$E$155</f>
        <v>326574.93</v>
      </c>
      <c r="BV234" s="34">
        <f>[1]TDSheet!$E$155</f>
        <v>326574.93</v>
      </c>
      <c r="BW234" s="23" t="s">
        <v>77</v>
      </c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5"/>
    </row>
    <row r="235" spans="1:97" s="9" customFormat="1" ht="32.25" customHeight="1" x14ac:dyDescent="0.2">
      <c r="A235" s="26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8"/>
      <c r="W235" s="35" t="s">
        <v>229</v>
      </c>
      <c r="X235" s="36" t="s">
        <v>229</v>
      </c>
      <c r="Y235" s="36" t="s">
        <v>229</v>
      </c>
      <c r="Z235" s="36" t="s">
        <v>229</v>
      </c>
      <c r="AA235" s="36" t="s">
        <v>229</v>
      </c>
      <c r="AB235" s="36" t="s">
        <v>229</v>
      </c>
      <c r="AC235" s="36" t="s">
        <v>229</v>
      </c>
      <c r="AD235" s="36" t="s">
        <v>229</v>
      </c>
      <c r="AE235" s="36" t="s">
        <v>229</v>
      </c>
      <c r="AF235" s="36" t="s">
        <v>229</v>
      </c>
      <c r="AG235" s="36" t="s">
        <v>229</v>
      </c>
      <c r="AH235" s="36" t="s">
        <v>229</v>
      </c>
      <c r="AI235" s="36" t="s">
        <v>229</v>
      </c>
      <c r="AJ235" s="36" t="s">
        <v>229</v>
      </c>
      <c r="AK235" s="36" t="s">
        <v>229</v>
      </c>
      <c r="AL235" s="36" t="s">
        <v>229</v>
      </c>
      <c r="AM235" s="36" t="s">
        <v>229</v>
      </c>
      <c r="AN235" s="36" t="s">
        <v>229</v>
      </c>
      <c r="AO235" s="36" t="s">
        <v>229</v>
      </c>
      <c r="AP235" s="36" t="s">
        <v>229</v>
      </c>
      <c r="AQ235" s="36" t="s">
        <v>229</v>
      </c>
      <c r="AR235" s="36" t="s">
        <v>229</v>
      </c>
      <c r="AS235" s="36" t="s">
        <v>229</v>
      </c>
      <c r="AT235" s="36" t="s">
        <v>229</v>
      </c>
      <c r="AU235" s="36" t="s">
        <v>229</v>
      </c>
      <c r="AV235" s="37" t="s">
        <v>229</v>
      </c>
      <c r="AW235" s="32">
        <v>2779.5601799999999</v>
      </c>
      <c r="AX235" s="33">
        <f>[1]TDSheet!$E$167</f>
        <v>2779560.18</v>
      </c>
      <c r="AY235" s="33">
        <f>[1]TDSheet!$E$167</f>
        <v>2779560.18</v>
      </c>
      <c r="AZ235" s="33">
        <f>[1]TDSheet!$E$167</f>
        <v>2779560.18</v>
      </c>
      <c r="BA235" s="33">
        <f>[1]TDSheet!$E$167</f>
        <v>2779560.18</v>
      </c>
      <c r="BB235" s="33">
        <f>[1]TDSheet!$E$167</f>
        <v>2779560.18</v>
      </c>
      <c r="BC235" s="33">
        <f>[1]TDSheet!$E$167</f>
        <v>2779560.18</v>
      </c>
      <c r="BD235" s="33">
        <f>[1]TDSheet!$E$167</f>
        <v>2779560.18</v>
      </c>
      <c r="BE235" s="33">
        <f>[1]TDSheet!$E$167</f>
        <v>2779560.18</v>
      </c>
      <c r="BF235" s="33">
        <f>[1]TDSheet!$E$167</f>
        <v>2779560.18</v>
      </c>
      <c r="BG235" s="33">
        <f>[1]TDSheet!$E$167</f>
        <v>2779560.18</v>
      </c>
      <c r="BH235" s="33">
        <f>[1]TDSheet!$E$167</f>
        <v>2779560.18</v>
      </c>
      <c r="BI235" s="33">
        <f>[1]TDSheet!$E$167</f>
        <v>2779560.18</v>
      </c>
      <c r="BJ235" s="33">
        <f>[1]TDSheet!$E$167</f>
        <v>2779560.18</v>
      </c>
      <c r="BK235" s="33">
        <f>[1]TDSheet!$E$167</f>
        <v>2779560.18</v>
      </c>
      <c r="BL235" s="33">
        <f>[1]TDSheet!$E$167</f>
        <v>2779560.18</v>
      </c>
      <c r="BM235" s="33">
        <f>[1]TDSheet!$E$167</f>
        <v>2779560.18</v>
      </c>
      <c r="BN235" s="33">
        <f>[1]TDSheet!$E$167</f>
        <v>2779560.18</v>
      </c>
      <c r="BO235" s="33">
        <f>[1]TDSheet!$E$167</f>
        <v>2779560.18</v>
      </c>
      <c r="BP235" s="33">
        <f>[1]TDSheet!$E$167</f>
        <v>2779560.18</v>
      </c>
      <c r="BQ235" s="33">
        <f>[1]TDSheet!$E$167</f>
        <v>2779560.18</v>
      </c>
      <c r="BR235" s="33">
        <f>[1]TDSheet!$E$167</f>
        <v>2779560.18</v>
      </c>
      <c r="BS235" s="33">
        <f>[1]TDSheet!$E$167</f>
        <v>2779560.18</v>
      </c>
      <c r="BT235" s="33">
        <f>[1]TDSheet!$E$167</f>
        <v>2779560.18</v>
      </c>
      <c r="BU235" s="33">
        <f>[1]TDSheet!$E$167</f>
        <v>2779560.18</v>
      </c>
      <c r="BV235" s="34">
        <f>[1]TDSheet!$E$167</f>
        <v>2779560.18</v>
      </c>
      <c r="BW235" s="23" t="s">
        <v>77</v>
      </c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5"/>
    </row>
    <row r="236" spans="1:97" s="9" customFormat="1" ht="32.25" customHeight="1" x14ac:dyDescent="0.2">
      <c r="A236" s="26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8"/>
      <c r="W236" s="35" t="s">
        <v>229</v>
      </c>
      <c r="X236" s="36" t="s">
        <v>229</v>
      </c>
      <c r="Y236" s="36" t="s">
        <v>229</v>
      </c>
      <c r="Z236" s="36" t="s">
        <v>229</v>
      </c>
      <c r="AA236" s="36" t="s">
        <v>229</v>
      </c>
      <c r="AB236" s="36" t="s">
        <v>229</v>
      </c>
      <c r="AC236" s="36" t="s">
        <v>229</v>
      </c>
      <c r="AD236" s="36" t="s">
        <v>229</v>
      </c>
      <c r="AE236" s="36" t="s">
        <v>229</v>
      </c>
      <c r="AF236" s="36" t="s">
        <v>229</v>
      </c>
      <c r="AG236" s="36" t="s">
        <v>229</v>
      </c>
      <c r="AH236" s="36" t="s">
        <v>229</v>
      </c>
      <c r="AI236" s="36" t="s">
        <v>229</v>
      </c>
      <c r="AJ236" s="36" t="s">
        <v>229</v>
      </c>
      <c r="AK236" s="36" t="s">
        <v>229</v>
      </c>
      <c r="AL236" s="36" t="s">
        <v>229</v>
      </c>
      <c r="AM236" s="36" t="s">
        <v>229</v>
      </c>
      <c r="AN236" s="36" t="s">
        <v>229</v>
      </c>
      <c r="AO236" s="36" t="s">
        <v>229</v>
      </c>
      <c r="AP236" s="36" t="s">
        <v>229</v>
      </c>
      <c r="AQ236" s="36" t="s">
        <v>229</v>
      </c>
      <c r="AR236" s="36" t="s">
        <v>229</v>
      </c>
      <c r="AS236" s="36" t="s">
        <v>229</v>
      </c>
      <c r="AT236" s="36" t="s">
        <v>229</v>
      </c>
      <c r="AU236" s="36" t="s">
        <v>229</v>
      </c>
      <c r="AV236" s="37" t="s">
        <v>229</v>
      </c>
      <c r="AW236" s="32">
        <v>2677.3147800000002</v>
      </c>
      <c r="AX236" s="33">
        <f>[1]TDSheet!$E$166</f>
        <v>2677314.7799999998</v>
      </c>
      <c r="AY236" s="33">
        <f>[1]TDSheet!$E$166</f>
        <v>2677314.7799999998</v>
      </c>
      <c r="AZ236" s="33">
        <f>[1]TDSheet!$E$166</f>
        <v>2677314.7799999998</v>
      </c>
      <c r="BA236" s="33">
        <f>[1]TDSheet!$E$166</f>
        <v>2677314.7799999998</v>
      </c>
      <c r="BB236" s="33">
        <f>[1]TDSheet!$E$166</f>
        <v>2677314.7799999998</v>
      </c>
      <c r="BC236" s="33">
        <f>[1]TDSheet!$E$166</f>
        <v>2677314.7799999998</v>
      </c>
      <c r="BD236" s="33">
        <f>[1]TDSheet!$E$166</f>
        <v>2677314.7799999998</v>
      </c>
      <c r="BE236" s="33">
        <f>[1]TDSheet!$E$166</f>
        <v>2677314.7799999998</v>
      </c>
      <c r="BF236" s="33">
        <f>[1]TDSheet!$E$166</f>
        <v>2677314.7799999998</v>
      </c>
      <c r="BG236" s="33">
        <f>[1]TDSheet!$E$166</f>
        <v>2677314.7799999998</v>
      </c>
      <c r="BH236" s="33">
        <f>[1]TDSheet!$E$166</f>
        <v>2677314.7799999998</v>
      </c>
      <c r="BI236" s="33">
        <f>[1]TDSheet!$E$166</f>
        <v>2677314.7799999998</v>
      </c>
      <c r="BJ236" s="33">
        <f>[1]TDSheet!$E$166</f>
        <v>2677314.7799999998</v>
      </c>
      <c r="BK236" s="33">
        <f>[1]TDSheet!$E$166</f>
        <v>2677314.7799999998</v>
      </c>
      <c r="BL236" s="33">
        <f>[1]TDSheet!$E$166</f>
        <v>2677314.7799999998</v>
      </c>
      <c r="BM236" s="33">
        <f>[1]TDSheet!$E$166</f>
        <v>2677314.7799999998</v>
      </c>
      <c r="BN236" s="33">
        <f>[1]TDSheet!$E$166</f>
        <v>2677314.7799999998</v>
      </c>
      <c r="BO236" s="33">
        <f>[1]TDSheet!$E$166</f>
        <v>2677314.7799999998</v>
      </c>
      <c r="BP236" s="33">
        <f>[1]TDSheet!$E$166</f>
        <v>2677314.7799999998</v>
      </c>
      <c r="BQ236" s="33">
        <f>[1]TDSheet!$E$166</f>
        <v>2677314.7799999998</v>
      </c>
      <c r="BR236" s="33">
        <f>[1]TDSheet!$E$166</f>
        <v>2677314.7799999998</v>
      </c>
      <c r="BS236" s="33">
        <f>[1]TDSheet!$E$166</f>
        <v>2677314.7799999998</v>
      </c>
      <c r="BT236" s="33">
        <f>[1]TDSheet!$E$166</f>
        <v>2677314.7799999998</v>
      </c>
      <c r="BU236" s="33">
        <f>[1]TDSheet!$E$166</f>
        <v>2677314.7799999998</v>
      </c>
      <c r="BV236" s="34">
        <f>[1]TDSheet!$E$166</f>
        <v>2677314.7799999998</v>
      </c>
      <c r="BW236" s="23" t="s">
        <v>77</v>
      </c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5"/>
    </row>
    <row r="237" spans="1:97" s="9" customFormat="1" ht="32.25" customHeight="1" x14ac:dyDescent="0.2">
      <c r="A237" s="26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8"/>
      <c r="W237" s="35" t="s">
        <v>230</v>
      </c>
      <c r="X237" s="36" t="s">
        <v>230</v>
      </c>
      <c r="Y237" s="36" t="s">
        <v>230</v>
      </c>
      <c r="Z237" s="36" t="s">
        <v>230</v>
      </c>
      <c r="AA237" s="36" t="s">
        <v>230</v>
      </c>
      <c r="AB237" s="36" t="s">
        <v>230</v>
      </c>
      <c r="AC237" s="36" t="s">
        <v>230</v>
      </c>
      <c r="AD237" s="36" t="s">
        <v>230</v>
      </c>
      <c r="AE237" s="36" t="s">
        <v>230</v>
      </c>
      <c r="AF237" s="36" t="s">
        <v>230</v>
      </c>
      <c r="AG237" s="36" t="s">
        <v>230</v>
      </c>
      <c r="AH237" s="36" t="s">
        <v>230</v>
      </c>
      <c r="AI237" s="36" t="s">
        <v>230</v>
      </c>
      <c r="AJ237" s="36" t="s">
        <v>230</v>
      </c>
      <c r="AK237" s="36" t="s">
        <v>230</v>
      </c>
      <c r="AL237" s="36" t="s">
        <v>230</v>
      </c>
      <c r="AM237" s="36" t="s">
        <v>230</v>
      </c>
      <c r="AN237" s="36" t="s">
        <v>230</v>
      </c>
      <c r="AO237" s="36" t="s">
        <v>230</v>
      </c>
      <c r="AP237" s="36" t="s">
        <v>230</v>
      </c>
      <c r="AQ237" s="36" t="s">
        <v>230</v>
      </c>
      <c r="AR237" s="36" t="s">
        <v>230</v>
      </c>
      <c r="AS237" s="36" t="s">
        <v>230</v>
      </c>
      <c r="AT237" s="36" t="s">
        <v>230</v>
      </c>
      <c r="AU237" s="36" t="s">
        <v>230</v>
      </c>
      <c r="AV237" s="37" t="s">
        <v>230</v>
      </c>
      <c r="AW237" s="32">
        <v>2694.79889</v>
      </c>
      <c r="AX237" s="33">
        <f>[1]TDSheet!$E$168</f>
        <v>2694798.8899999997</v>
      </c>
      <c r="AY237" s="33">
        <f>[1]TDSheet!$E$168</f>
        <v>2694798.8899999997</v>
      </c>
      <c r="AZ237" s="33">
        <f>[1]TDSheet!$E$168</f>
        <v>2694798.8899999997</v>
      </c>
      <c r="BA237" s="33">
        <f>[1]TDSheet!$E$168</f>
        <v>2694798.8899999997</v>
      </c>
      <c r="BB237" s="33">
        <f>[1]TDSheet!$E$168</f>
        <v>2694798.8899999997</v>
      </c>
      <c r="BC237" s="33">
        <f>[1]TDSheet!$E$168</f>
        <v>2694798.8899999997</v>
      </c>
      <c r="BD237" s="33">
        <f>[1]TDSheet!$E$168</f>
        <v>2694798.8899999997</v>
      </c>
      <c r="BE237" s="33">
        <f>[1]TDSheet!$E$168</f>
        <v>2694798.8899999997</v>
      </c>
      <c r="BF237" s="33">
        <f>[1]TDSheet!$E$168</f>
        <v>2694798.8899999997</v>
      </c>
      <c r="BG237" s="33">
        <f>[1]TDSheet!$E$168</f>
        <v>2694798.8899999997</v>
      </c>
      <c r="BH237" s="33">
        <f>[1]TDSheet!$E$168</f>
        <v>2694798.8899999997</v>
      </c>
      <c r="BI237" s="33">
        <f>[1]TDSheet!$E$168</f>
        <v>2694798.8899999997</v>
      </c>
      <c r="BJ237" s="33">
        <f>[1]TDSheet!$E$168</f>
        <v>2694798.8899999997</v>
      </c>
      <c r="BK237" s="33">
        <f>[1]TDSheet!$E$168</f>
        <v>2694798.8899999997</v>
      </c>
      <c r="BL237" s="33">
        <f>[1]TDSheet!$E$168</f>
        <v>2694798.8899999997</v>
      </c>
      <c r="BM237" s="33">
        <f>[1]TDSheet!$E$168</f>
        <v>2694798.8899999997</v>
      </c>
      <c r="BN237" s="33">
        <f>[1]TDSheet!$E$168</f>
        <v>2694798.8899999997</v>
      </c>
      <c r="BO237" s="33">
        <f>[1]TDSheet!$E$168</f>
        <v>2694798.8899999997</v>
      </c>
      <c r="BP237" s="33">
        <f>[1]TDSheet!$E$168</f>
        <v>2694798.8899999997</v>
      </c>
      <c r="BQ237" s="33">
        <f>[1]TDSheet!$E$168</f>
        <v>2694798.8899999997</v>
      </c>
      <c r="BR237" s="33">
        <f>[1]TDSheet!$E$168</f>
        <v>2694798.8899999997</v>
      </c>
      <c r="BS237" s="33">
        <f>[1]TDSheet!$E$168</f>
        <v>2694798.8899999997</v>
      </c>
      <c r="BT237" s="33">
        <f>[1]TDSheet!$E$168</f>
        <v>2694798.8899999997</v>
      </c>
      <c r="BU237" s="33">
        <f>[1]TDSheet!$E$168</f>
        <v>2694798.8899999997</v>
      </c>
      <c r="BV237" s="34">
        <f>[1]TDSheet!$E$168</f>
        <v>2694798.8899999997</v>
      </c>
      <c r="BW237" s="23" t="s">
        <v>77</v>
      </c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5"/>
    </row>
    <row r="238" spans="1:97" s="9" customFormat="1" ht="32.25" customHeight="1" x14ac:dyDescent="0.2">
      <c r="A238" s="26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8"/>
      <c r="W238" s="35" t="s">
        <v>231</v>
      </c>
      <c r="X238" s="36" t="s">
        <v>231</v>
      </c>
      <c r="Y238" s="36" t="s">
        <v>231</v>
      </c>
      <c r="Z238" s="36" t="s">
        <v>231</v>
      </c>
      <c r="AA238" s="36" t="s">
        <v>231</v>
      </c>
      <c r="AB238" s="36" t="s">
        <v>231</v>
      </c>
      <c r="AC238" s="36" t="s">
        <v>231</v>
      </c>
      <c r="AD238" s="36" t="s">
        <v>231</v>
      </c>
      <c r="AE238" s="36" t="s">
        <v>231</v>
      </c>
      <c r="AF238" s="36" t="s">
        <v>231</v>
      </c>
      <c r="AG238" s="36" t="s">
        <v>231</v>
      </c>
      <c r="AH238" s="36" t="s">
        <v>231</v>
      </c>
      <c r="AI238" s="36" t="s">
        <v>231</v>
      </c>
      <c r="AJ238" s="36" t="s">
        <v>231</v>
      </c>
      <c r="AK238" s="36" t="s">
        <v>231</v>
      </c>
      <c r="AL238" s="36" t="s">
        <v>231</v>
      </c>
      <c r="AM238" s="36" t="s">
        <v>231</v>
      </c>
      <c r="AN238" s="36" t="s">
        <v>231</v>
      </c>
      <c r="AO238" s="36" t="s">
        <v>231</v>
      </c>
      <c r="AP238" s="36" t="s">
        <v>231</v>
      </c>
      <c r="AQ238" s="36" t="s">
        <v>231</v>
      </c>
      <c r="AR238" s="36" t="s">
        <v>231</v>
      </c>
      <c r="AS238" s="36" t="s">
        <v>231</v>
      </c>
      <c r="AT238" s="36" t="s">
        <v>231</v>
      </c>
      <c r="AU238" s="36" t="s">
        <v>231</v>
      </c>
      <c r="AV238" s="37" t="s">
        <v>231</v>
      </c>
      <c r="AW238" s="32">
        <v>85.413319999999999</v>
      </c>
      <c r="AX238" s="33">
        <f>[1]TDSheet!$E$142</f>
        <v>85413.32</v>
      </c>
      <c r="AY238" s="33">
        <f>[1]TDSheet!$E$142</f>
        <v>85413.32</v>
      </c>
      <c r="AZ238" s="33">
        <f>[1]TDSheet!$E$142</f>
        <v>85413.32</v>
      </c>
      <c r="BA238" s="33">
        <f>[1]TDSheet!$E$142</f>
        <v>85413.32</v>
      </c>
      <c r="BB238" s="33">
        <f>[1]TDSheet!$E$142</f>
        <v>85413.32</v>
      </c>
      <c r="BC238" s="33">
        <f>[1]TDSheet!$E$142</f>
        <v>85413.32</v>
      </c>
      <c r="BD238" s="33">
        <f>[1]TDSheet!$E$142</f>
        <v>85413.32</v>
      </c>
      <c r="BE238" s="33">
        <f>[1]TDSheet!$E$142</f>
        <v>85413.32</v>
      </c>
      <c r="BF238" s="33">
        <f>[1]TDSheet!$E$142</f>
        <v>85413.32</v>
      </c>
      <c r="BG238" s="33">
        <f>[1]TDSheet!$E$142</f>
        <v>85413.32</v>
      </c>
      <c r="BH238" s="33">
        <f>[1]TDSheet!$E$142</f>
        <v>85413.32</v>
      </c>
      <c r="BI238" s="33">
        <f>[1]TDSheet!$E$142</f>
        <v>85413.32</v>
      </c>
      <c r="BJ238" s="33">
        <f>[1]TDSheet!$E$142</f>
        <v>85413.32</v>
      </c>
      <c r="BK238" s="33">
        <f>[1]TDSheet!$E$142</f>
        <v>85413.32</v>
      </c>
      <c r="BL238" s="33">
        <f>[1]TDSheet!$E$142</f>
        <v>85413.32</v>
      </c>
      <c r="BM238" s="33">
        <f>[1]TDSheet!$E$142</f>
        <v>85413.32</v>
      </c>
      <c r="BN238" s="33">
        <f>[1]TDSheet!$E$142</f>
        <v>85413.32</v>
      </c>
      <c r="BO238" s="33">
        <f>[1]TDSheet!$E$142</f>
        <v>85413.32</v>
      </c>
      <c r="BP238" s="33">
        <f>[1]TDSheet!$E$142</f>
        <v>85413.32</v>
      </c>
      <c r="BQ238" s="33">
        <f>[1]TDSheet!$E$142</f>
        <v>85413.32</v>
      </c>
      <c r="BR238" s="33">
        <f>[1]TDSheet!$E$142</f>
        <v>85413.32</v>
      </c>
      <c r="BS238" s="33">
        <f>[1]TDSheet!$E$142</f>
        <v>85413.32</v>
      </c>
      <c r="BT238" s="33">
        <f>[1]TDSheet!$E$142</f>
        <v>85413.32</v>
      </c>
      <c r="BU238" s="33">
        <f>[1]TDSheet!$E$142</f>
        <v>85413.32</v>
      </c>
      <c r="BV238" s="34">
        <f>[1]TDSheet!$E$142</f>
        <v>85413.32</v>
      </c>
      <c r="BW238" s="23" t="s">
        <v>77</v>
      </c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5"/>
    </row>
    <row r="239" spans="1:97" s="9" customFormat="1" ht="32.25" customHeight="1" x14ac:dyDescent="0.2">
      <c r="A239" s="26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8"/>
      <c r="W239" s="35" t="s">
        <v>232</v>
      </c>
      <c r="X239" s="36" t="s">
        <v>232</v>
      </c>
      <c r="Y239" s="36" t="s">
        <v>232</v>
      </c>
      <c r="Z239" s="36" t="s">
        <v>232</v>
      </c>
      <c r="AA239" s="36" t="s">
        <v>232</v>
      </c>
      <c r="AB239" s="36" t="s">
        <v>232</v>
      </c>
      <c r="AC239" s="36" t="s">
        <v>232</v>
      </c>
      <c r="AD239" s="36" t="s">
        <v>232</v>
      </c>
      <c r="AE239" s="36" t="s">
        <v>232</v>
      </c>
      <c r="AF239" s="36" t="s">
        <v>232</v>
      </c>
      <c r="AG239" s="36" t="s">
        <v>232</v>
      </c>
      <c r="AH239" s="36" t="s">
        <v>232</v>
      </c>
      <c r="AI239" s="36" t="s">
        <v>232</v>
      </c>
      <c r="AJ239" s="36" t="s">
        <v>232</v>
      </c>
      <c r="AK239" s="36" t="s">
        <v>232</v>
      </c>
      <c r="AL239" s="36" t="s">
        <v>232</v>
      </c>
      <c r="AM239" s="36" t="s">
        <v>232</v>
      </c>
      <c r="AN239" s="36" t="s">
        <v>232</v>
      </c>
      <c r="AO239" s="36" t="s">
        <v>232</v>
      </c>
      <c r="AP239" s="36" t="s">
        <v>232</v>
      </c>
      <c r="AQ239" s="36" t="s">
        <v>232</v>
      </c>
      <c r="AR239" s="36" t="s">
        <v>232</v>
      </c>
      <c r="AS239" s="36" t="s">
        <v>232</v>
      </c>
      <c r="AT239" s="36" t="s">
        <v>232</v>
      </c>
      <c r="AU239" s="36" t="s">
        <v>232</v>
      </c>
      <c r="AV239" s="37" t="s">
        <v>232</v>
      </c>
      <c r="AW239" s="32">
        <v>47.84254</v>
      </c>
      <c r="AX239" s="33">
        <f>[1]TDSheet!$E$86</f>
        <v>47842.54</v>
      </c>
      <c r="AY239" s="33">
        <f>[1]TDSheet!$E$86</f>
        <v>47842.54</v>
      </c>
      <c r="AZ239" s="33">
        <f>[1]TDSheet!$E$86</f>
        <v>47842.54</v>
      </c>
      <c r="BA239" s="33">
        <f>[1]TDSheet!$E$86</f>
        <v>47842.54</v>
      </c>
      <c r="BB239" s="33">
        <f>[1]TDSheet!$E$86</f>
        <v>47842.54</v>
      </c>
      <c r="BC239" s="33">
        <f>[1]TDSheet!$E$86</f>
        <v>47842.54</v>
      </c>
      <c r="BD239" s="33">
        <f>[1]TDSheet!$E$86</f>
        <v>47842.54</v>
      </c>
      <c r="BE239" s="33">
        <f>[1]TDSheet!$E$86</f>
        <v>47842.54</v>
      </c>
      <c r="BF239" s="33">
        <f>[1]TDSheet!$E$86</f>
        <v>47842.54</v>
      </c>
      <c r="BG239" s="33">
        <f>[1]TDSheet!$E$86</f>
        <v>47842.54</v>
      </c>
      <c r="BH239" s="33">
        <f>[1]TDSheet!$E$86</f>
        <v>47842.54</v>
      </c>
      <c r="BI239" s="33">
        <f>[1]TDSheet!$E$86</f>
        <v>47842.54</v>
      </c>
      <c r="BJ239" s="33">
        <f>[1]TDSheet!$E$86</f>
        <v>47842.54</v>
      </c>
      <c r="BK239" s="33">
        <f>[1]TDSheet!$E$86</f>
        <v>47842.54</v>
      </c>
      <c r="BL239" s="33">
        <f>[1]TDSheet!$E$86</f>
        <v>47842.54</v>
      </c>
      <c r="BM239" s="33">
        <f>[1]TDSheet!$E$86</f>
        <v>47842.54</v>
      </c>
      <c r="BN239" s="33">
        <f>[1]TDSheet!$E$86</f>
        <v>47842.54</v>
      </c>
      <c r="BO239" s="33">
        <f>[1]TDSheet!$E$86</f>
        <v>47842.54</v>
      </c>
      <c r="BP239" s="33">
        <f>[1]TDSheet!$E$86</f>
        <v>47842.54</v>
      </c>
      <c r="BQ239" s="33">
        <f>[1]TDSheet!$E$86</f>
        <v>47842.54</v>
      </c>
      <c r="BR239" s="33">
        <f>[1]TDSheet!$E$86</f>
        <v>47842.54</v>
      </c>
      <c r="BS239" s="33">
        <f>[1]TDSheet!$E$86</f>
        <v>47842.54</v>
      </c>
      <c r="BT239" s="33">
        <f>[1]TDSheet!$E$86</f>
        <v>47842.54</v>
      </c>
      <c r="BU239" s="33">
        <f>[1]TDSheet!$E$86</f>
        <v>47842.54</v>
      </c>
      <c r="BV239" s="34">
        <f>[1]TDSheet!$E$86</f>
        <v>47842.54</v>
      </c>
      <c r="BW239" s="23" t="s">
        <v>77</v>
      </c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5"/>
    </row>
    <row r="240" spans="1:97" s="9" customFormat="1" ht="32.25" customHeight="1" x14ac:dyDescent="0.2">
      <c r="A240" s="26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8"/>
      <c r="W240" s="35" t="s">
        <v>233</v>
      </c>
      <c r="X240" s="36" t="s">
        <v>233</v>
      </c>
      <c r="Y240" s="36" t="s">
        <v>233</v>
      </c>
      <c r="Z240" s="36" t="s">
        <v>233</v>
      </c>
      <c r="AA240" s="36" t="s">
        <v>233</v>
      </c>
      <c r="AB240" s="36" t="s">
        <v>233</v>
      </c>
      <c r="AC240" s="36" t="s">
        <v>233</v>
      </c>
      <c r="AD240" s="36" t="s">
        <v>233</v>
      </c>
      <c r="AE240" s="36" t="s">
        <v>233</v>
      </c>
      <c r="AF240" s="36" t="s">
        <v>233</v>
      </c>
      <c r="AG240" s="36" t="s">
        <v>233</v>
      </c>
      <c r="AH240" s="36" t="s">
        <v>233</v>
      </c>
      <c r="AI240" s="36" t="s">
        <v>233</v>
      </c>
      <c r="AJ240" s="36" t="s">
        <v>233</v>
      </c>
      <c r="AK240" s="36" t="s">
        <v>233</v>
      </c>
      <c r="AL240" s="36" t="s">
        <v>233</v>
      </c>
      <c r="AM240" s="36" t="s">
        <v>233</v>
      </c>
      <c r="AN240" s="36" t="s">
        <v>233</v>
      </c>
      <c r="AO240" s="36" t="s">
        <v>233</v>
      </c>
      <c r="AP240" s="36" t="s">
        <v>233</v>
      </c>
      <c r="AQ240" s="36" t="s">
        <v>233</v>
      </c>
      <c r="AR240" s="36" t="s">
        <v>233</v>
      </c>
      <c r="AS240" s="36" t="s">
        <v>233</v>
      </c>
      <c r="AT240" s="36" t="s">
        <v>233</v>
      </c>
      <c r="AU240" s="36" t="s">
        <v>233</v>
      </c>
      <c r="AV240" s="37" t="s">
        <v>233</v>
      </c>
      <c r="AW240" s="32">
        <v>389.09953000000002</v>
      </c>
      <c r="AX240" s="33">
        <f>[1]TDSheet!$E$137</f>
        <v>389099.53</v>
      </c>
      <c r="AY240" s="33">
        <f>[1]TDSheet!$E$137</f>
        <v>389099.53</v>
      </c>
      <c r="AZ240" s="33">
        <f>[1]TDSheet!$E$137</f>
        <v>389099.53</v>
      </c>
      <c r="BA240" s="33">
        <f>[1]TDSheet!$E$137</f>
        <v>389099.53</v>
      </c>
      <c r="BB240" s="33">
        <f>[1]TDSheet!$E$137</f>
        <v>389099.53</v>
      </c>
      <c r="BC240" s="33">
        <f>[1]TDSheet!$E$137</f>
        <v>389099.53</v>
      </c>
      <c r="BD240" s="33">
        <f>[1]TDSheet!$E$137</f>
        <v>389099.53</v>
      </c>
      <c r="BE240" s="33">
        <f>[1]TDSheet!$E$137</f>
        <v>389099.53</v>
      </c>
      <c r="BF240" s="33">
        <f>[1]TDSheet!$E$137</f>
        <v>389099.53</v>
      </c>
      <c r="BG240" s="33">
        <f>[1]TDSheet!$E$137</f>
        <v>389099.53</v>
      </c>
      <c r="BH240" s="33">
        <f>[1]TDSheet!$E$137</f>
        <v>389099.53</v>
      </c>
      <c r="BI240" s="33">
        <f>[1]TDSheet!$E$137</f>
        <v>389099.53</v>
      </c>
      <c r="BJ240" s="33">
        <f>[1]TDSheet!$E$137</f>
        <v>389099.53</v>
      </c>
      <c r="BK240" s="33">
        <f>[1]TDSheet!$E$137</f>
        <v>389099.53</v>
      </c>
      <c r="BL240" s="33">
        <f>[1]TDSheet!$E$137</f>
        <v>389099.53</v>
      </c>
      <c r="BM240" s="33">
        <f>[1]TDSheet!$E$137</f>
        <v>389099.53</v>
      </c>
      <c r="BN240" s="33">
        <f>[1]TDSheet!$E$137</f>
        <v>389099.53</v>
      </c>
      <c r="BO240" s="33">
        <f>[1]TDSheet!$E$137</f>
        <v>389099.53</v>
      </c>
      <c r="BP240" s="33">
        <f>[1]TDSheet!$E$137</f>
        <v>389099.53</v>
      </c>
      <c r="BQ240" s="33">
        <f>[1]TDSheet!$E$137</f>
        <v>389099.53</v>
      </c>
      <c r="BR240" s="33">
        <f>[1]TDSheet!$E$137</f>
        <v>389099.53</v>
      </c>
      <c r="BS240" s="33">
        <f>[1]TDSheet!$E$137</f>
        <v>389099.53</v>
      </c>
      <c r="BT240" s="33">
        <f>[1]TDSheet!$E$137</f>
        <v>389099.53</v>
      </c>
      <c r="BU240" s="33">
        <f>[1]TDSheet!$E$137</f>
        <v>389099.53</v>
      </c>
      <c r="BV240" s="34">
        <f>[1]TDSheet!$E$137</f>
        <v>389099.53</v>
      </c>
      <c r="BW240" s="23" t="s">
        <v>77</v>
      </c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5"/>
    </row>
    <row r="241" spans="1:97" s="9" customFormat="1" ht="32.25" customHeight="1" x14ac:dyDescent="0.2">
      <c r="A241" s="26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8"/>
      <c r="W241" s="35" t="s">
        <v>234</v>
      </c>
      <c r="X241" s="36" t="s">
        <v>234</v>
      </c>
      <c r="Y241" s="36" t="s">
        <v>234</v>
      </c>
      <c r="Z241" s="36" t="s">
        <v>234</v>
      </c>
      <c r="AA241" s="36" t="s">
        <v>234</v>
      </c>
      <c r="AB241" s="36" t="s">
        <v>234</v>
      </c>
      <c r="AC241" s="36" t="s">
        <v>234</v>
      </c>
      <c r="AD241" s="36" t="s">
        <v>234</v>
      </c>
      <c r="AE241" s="36" t="s">
        <v>234</v>
      </c>
      <c r="AF241" s="36" t="s">
        <v>234</v>
      </c>
      <c r="AG241" s="36" t="s">
        <v>234</v>
      </c>
      <c r="AH241" s="36" t="s">
        <v>234</v>
      </c>
      <c r="AI241" s="36" t="s">
        <v>234</v>
      </c>
      <c r="AJ241" s="36" t="s">
        <v>234</v>
      </c>
      <c r="AK241" s="36" t="s">
        <v>234</v>
      </c>
      <c r="AL241" s="36" t="s">
        <v>234</v>
      </c>
      <c r="AM241" s="36" t="s">
        <v>234</v>
      </c>
      <c r="AN241" s="36" t="s">
        <v>234</v>
      </c>
      <c r="AO241" s="36" t="s">
        <v>234</v>
      </c>
      <c r="AP241" s="36" t="s">
        <v>234</v>
      </c>
      <c r="AQ241" s="36" t="s">
        <v>234</v>
      </c>
      <c r="AR241" s="36" t="s">
        <v>234</v>
      </c>
      <c r="AS241" s="36" t="s">
        <v>234</v>
      </c>
      <c r="AT241" s="36" t="s">
        <v>234</v>
      </c>
      <c r="AU241" s="36" t="s">
        <v>234</v>
      </c>
      <c r="AV241" s="37" t="s">
        <v>234</v>
      </c>
      <c r="AW241" s="32">
        <v>447.41401000000002</v>
      </c>
      <c r="AX241" s="33">
        <f>[1]TDSheet!$E$135</f>
        <v>447414.01</v>
      </c>
      <c r="AY241" s="33">
        <f>[1]TDSheet!$E$135</f>
        <v>447414.01</v>
      </c>
      <c r="AZ241" s="33">
        <f>[1]TDSheet!$E$135</f>
        <v>447414.01</v>
      </c>
      <c r="BA241" s="33">
        <f>[1]TDSheet!$E$135</f>
        <v>447414.01</v>
      </c>
      <c r="BB241" s="33">
        <f>[1]TDSheet!$E$135</f>
        <v>447414.01</v>
      </c>
      <c r="BC241" s="33">
        <f>[1]TDSheet!$E$135</f>
        <v>447414.01</v>
      </c>
      <c r="BD241" s="33">
        <f>[1]TDSheet!$E$135</f>
        <v>447414.01</v>
      </c>
      <c r="BE241" s="33">
        <f>[1]TDSheet!$E$135</f>
        <v>447414.01</v>
      </c>
      <c r="BF241" s="33">
        <f>[1]TDSheet!$E$135</f>
        <v>447414.01</v>
      </c>
      <c r="BG241" s="33">
        <f>[1]TDSheet!$E$135</f>
        <v>447414.01</v>
      </c>
      <c r="BH241" s="33">
        <f>[1]TDSheet!$E$135</f>
        <v>447414.01</v>
      </c>
      <c r="BI241" s="33">
        <f>[1]TDSheet!$E$135</f>
        <v>447414.01</v>
      </c>
      <c r="BJ241" s="33">
        <f>[1]TDSheet!$E$135</f>
        <v>447414.01</v>
      </c>
      <c r="BK241" s="33">
        <f>[1]TDSheet!$E$135</f>
        <v>447414.01</v>
      </c>
      <c r="BL241" s="33">
        <f>[1]TDSheet!$E$135</f>
        <v>447414.01</v>
      </c>
      <c r="BM241" s="33">
        <f>[1]TDSheet!$E$135</f>
        <v>447414.01</v>
      </c>
      <c r="BN241" s="33">
        <f>[1]TDSheet!$E$135</f>
        <v>447414.01</v>
      </c>
      <c r="BO241" s="33">
        <f>[1]TDSheet!$E$135</f>
        <v>447414.01</v>
      </c>
      <c r="BP241" s="33">
        <f>[1]TDSheet!$E$135</f>
        <v>447414.01</v>
      </c>
      <c r="BQ241" s="33">
        <f>[1]TDSheet!$E$135</f>
        <v>447414.01</v>
      </c>
      <c r="BR241" s="33">
        <f>[1]TDSheet!$E$135</f>
        <v>447414.01</v>
      </c>
      <c r="BS241" s="33">
        <f>[1]TDSheet!$E$135</f>
        <v>447414.01</v>
      </c>
      <c r="BT241" s="33">
        <f>[1]TDSheet!$E$135</f>
        <v>447414.01</v>
      </c>
      <c r="BU241" s="33">
        <f>[1]TDSheet!$E$135</f>
        <v>447414.01</v>
      </c>
      <c r="BV241" s="34">
        <f>[1]TDSheet!$E$135</f>
        <v>447414.01</v>
      </c>
      <c r="BW241" s="23" t="s">
        <v>77</v>
      </c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5"/>
    </row>
    <row r="242" spans="1:97" s="9" customFormat="1" ht="32.25" customHeight="1" x14ac:dyDescent="0.2">
      <c r="A242" s="26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8"/>
      <c r="W242" s="35" t="s">
        <v>235</v>
      </c>
      <c r="X242" s="36" t="s">
        <v>235</v>
      </c>
      <c r="Y242" s="36" t="s">
        <v>235</v>
      </c>
      <c r="Z242" s="36" t="s">
        <v>235</v>
      </c>
      <c r="AA242" s="36" t="s">
        <v>235</v>
      </c>
      <c r="AB242" s="36" t="s">
        <v>235</v>
      </c>
      <c r="AC242" s="36" t="s">
        <v>235</v>
      </c>
      <c r="AD242" s="36" t="s">
        <v>235</v>
      </c>
      <c r="AE242" s="36" t="s">
        <v>235</v>
      </c>
      <c r="AF242" s="36" t="s">
        <v>235</v>
      </c>
      <c r="AG242" s="36" t="s">
        <v>235</v>
      </c>
      <c r="AH242" s="36" t="s">
        <v>235</v>
      </c>
      <c r="AI242" s="36" t="s">
        <v>235</v>
      </c>
      <c r="AJ242" s="36" t="s">
        <v>235</v>
      </c>
      <c r="AK242" s="36" t="s">
        <v>235</v>
      </c>
      <c r="AL242" s="36" t="s">
        <v>235</v>
      </c>
      <c r="AM242" s="36" t="s">
        <v>235</v>
      </c>
      <c r="AN242" s="36" t="s">
        <v>235</v>
      </c>
      <c r="AO242" s="36" t="s">
        <v>235</v>
      </c>
      <c r="AP242" s="36" t="s">
        <v>235</v>
      </c>
      <c r="AQ242" s="36" t="s">
        <v>235</v>
      </c>
      <c r="AR242" s="36" t="s">
        <v>235</v>
      </c>
      <c r="AS242" s="36" t="s">
        <v>235</v>
      </c>
      <c r="AT242" s="36" t="s">
        <v>235</v>
      </c>
      <c r="AU242" s="36" t="s">
        <v>235</v>
      </c>
      <c r="AV242" s="37" t="s">
        <v>235</v>
      </c>
      <c r="AW242" s="32">
        <v>12541.039269999999</v>
      </c>
      <c r="AX242" s="33">
        <f>[1]TDSheet!$E$56</f>
        <v>12541039.27</v>
      </c>
      <c r="AY242" s="33">
        <f>[1]TDSheet!$E$56</f>
        <v>12541039.27</v>
      </c>
      <c r="AZ242" s="33">
        <f>[1]TDSheet!$E$56</f>
        <v>12541039.27</v>
      </c>
      <c r="BA242" s="33">
        <f>[1]TDSheet!$E$56</f>
        <v>12541039.27</v>
      </c>
      <c r="BB242" s="33">
        <f>[1]TDSheet!$E$56</f>
        <v>12541039.27</v>
      </c>
      <c r="BC242" s="33">
        <f>[1]TDSheet!$E$56</f>
        <v>12541039.27</v>
      </c>
      <c r="BD242" s="33">
        <f>[1]TDSheet!$E$56</f>
        <v>12541039.27</v>
      </c>
      <c r="BE242" s="33">
        <f>[1]TDSheet!$E$56</f>
        <v>12541039.27</v>
      </c>
      <c r="BF242" s="33">
        <f>[1]TDSheet!$E$56</f>
        <v>12541039.27</v>
      </c>
      <c r="BG242" s="33">
        <f>[1]TDSheet!$E$56</f>
        <v>12541039.27</v>
      </c>
      <c r="BH242" s="33">
        <f>[1]TDSheet!$E$56</f>
        <v>12541039.27</v>
      </c>
      <c r="BI242" s="33">
        <f>[1]TDSheet!$E$56</f>
        <v>12541039.27</v>
      </c>
      <c r="BJ242" s="33">
        <f>[1]TDSheet!$E$56</f>
        <v>12541039.27</v>
      </c>
      <c r="BK242" s="33">
        <f>[1]TDSheet!$E$56</f>
        <v>12541039.27</v>
      </c>
      <c r="BL242" s="33">
        <f>[1]TDSheet!$E$56</f>
        <v>12541039.27</v>
      </c>
      <c r="BM242" s="33">
        <f>[1]TDSheet!$E$56</f>
        <v>12541039.27</v>
      </c>
      <c r="BN242" s="33">
        <f>[1]TDSheet!$E$56</f>
        <v>12541039.27</v>
      </c>
      <c r="BO242" s="33">
        <f>[1]TDSheet!$E$56</f>
        <v>12541039.27</v>
      </c>
      <c r="BP242" s="33">
        <f>[1]TDSheet!$E$56</f>
        <v>12541039.27</v>
      </c>
      <c r="BQ242" s="33">
        <f>[1]TDSheet!$E$56</f>
        <v>12541039.27</v>
      </c>
      <c r="BR242" s="33">
        <f>[1]TDSheet!$E$56</f>
        <v>12541039.27</v>
      </c>
      <c r="BS242" s="33">
        <f>[1]TDSheet!$E$56</f>
        <v>12541039.27</v>
      </c>
      <c r="BT242" s="33">
        <f>[1]TDSheet!$E$56</f>
        <v>12541039.27</v>
      </c>
      <c r="BU242" s="33">
        <f>[1]TDSheet!$E$56</f>
        <v>12541039.27</v>
      </c>
      <c r="BV242" s="34">
        <f>[1]TDSheet!$E$56</f>
        <v>12541039.27</v>
      </c>
      <c r="BW242" s="23" t="s">
        <v>77</v>
      </c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5"/>
    </row>
    <row r="243" spans="1:97" s="9" customFormat="1" ht="32.25" customHeight="1" x14ac:dyDescent="0.2">
      <c r="A243" s="26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8"/>
      <c r="W243" s="35" t="s">
        <v>236</v>
      </c>
      <c r="X243" s="36" t="s">
        <v>236</v>
      </c>
      <c r="Y243" s="36" t="s">
        <v>236</v>
      </c>
      <c r="Z243" s="36" t="s">
        <v>236</v>
      </c>
      <c r="AA243" s="36" t="s">
        <v>236</v>
      </c>
      <c r="AB243" s="36" t="s">
        <v>236</v>
      </c>
      <c r="AC243" s="36" t="s">
        <v>236</v>
      </c>
      <c r="AD243" s="36" t="s">
        <v>236</v>
      </c>
      <c r="AE243" s="36" t="s">
        <v>236</v>
      </c>
      <c r="AF243" s="36" t="s">
        <v>236</v>
      </c>
      <c r="AG243" s="36" t="s">
        <v>236</v>
      </c>
      <c r="AH243" s="36" t="s">
        <v>236</v>
      </c>
      <c r="AI243" s="36" t="s">
        <v>236</v>
      </c>
      <c r="AJ243" s="36" t="s">
        <v>236</v>
      </c>
      <c r="AK243" s="36" t="s">
        <v>236</v>
      </c>
      <c r="AL243" s="36" t="s">
        <v>236</v>
      </c>
      <c r="AM243" s="36" t="s">
        <v>236</v>
      </c>
      <c r="AN243" s="36" t="s">
        <v>236</v>
      </c>
      <c r="AO243" s="36" t="s">
        <v>236</v>
      </c>
      <c r="AP243" s="36" t="s">
        <v>236</v>
      </c>
      <c r="AQ243" s="36" t="s">
        <v>236</v>
      </c>
      <c r="AR243" s="36" t="s">
        <v>236</v>
      </c>
      <c r="AS243" s="36" t="s">
        <v>236</v>
      </c>
      <c r="AT243" s="36" t="s">
        <v>236</v>
      </c>
      <c r="AU243" s="36" t="s">
        <v>236</v>
      </c>
      <c r="AV243" s="37" t="s">
        <v>236</v>
      </c>
      <c r="AW243" s="32">
        <v>84.971519999999998</v>
      </c>
      <c r="AX243" s="33">
        <f>[1]TDSheet!$E$9</f>
        <v>84971.520000000004</v>
      </c>
      <c r="AY243" s="33">
        <f>[1]TDSheet!$E$9</f>
        <v>84971.520000000004</v>
      </c>
      <c r="AZ243" s="33">
        <f>[1]TDSheet!$E$9</f>
        <v>84971.520000000004</v>
      </c>
      <c r="BA243" s="33">
        <f>[1]TDSheet!$E$9</f>
        <v>84971.520000000004</v>
      </c>
      <c r="BB243" s="33">
        <f>[1]TDSheet!$E$9</f>
        <v>84971.520000000004</v>
      </c>
      <c r="BC243" s="33">
        <f>[1]TDSheet!$E$9</f>
        <v>84971.520000000004</v>
      </c>
      <c r="BD243" s="33">
        <f>[1]TDSheet!$E$9</f>
        <v>84971.520000000004</v>
      </c>
      <c r="BE243" s="33">
        <f>[1]TDSheet!$E$9</f>
        <v>84971.520000000004</v>
      </c>
      <c r="BF243" s="33">
        <f>[1]TDSheet!$E$9</f>
        <v>84971.520000000004</v>
      </c>
      <c r="BG243" s="33">
        <f>[1]TDSheet!$E$9</f>
        <v>84971.520000000004</v>
      </c>
      <c r="BH243" s="33">
        <f>[1]TDSheet!$E$9</f>
        <v>84971.520000000004</v>
      </c>
      <c r="BI243" s="33">
        <f>[1]TDSheet!$E$9</f>
        <v>84971.520000000004</v>
      </c>
      <c r="BJ243" s="33">
        <f>[1]TDSheet!$E$9</f>
        <v>84971.520000000004</v>
      </c>
      <c r="BK243" s="33">
        <f>[1]TDSheet!$E$9</f>
        <v>84971.520000000004</v>
      </c>
      <c r="BL243" s="33">
        <f>[1]TDSheet!$E$9</f>
        <v>84971.520000000004</v>
      </c>
      <c r="BM243" s="33">
        <f>[1]TDSheet!$E$9</f>
        <v>84971.520000000004</v>
      </c>
      <c r="BN243" s="33">
        <f>[1]TDSheet!$E$9</f>
        <v>84971.520000000004</v>
      </c>
      <c r="BO243" s="33">
        <f>[1]TDSheet!$E$9</f>
        <v>84971.520000000004</v>
      </c>
      <c r="BP243" s="33">
        <f>[1]TDSheet!$E$9</f>
        <v>84971.520000000004</v>
      </c>
      <c r="BQ243" s="33">
        <f>[1]TDSheet!$E$9</f>
        <v>84971.520000000004</v>
      </c>
      <c r="BR243" s="33">
        <f>[1]TDSheet!$E$9</f>
        <v>84971.520000000004</v>
      </c>
      <c r="BS243" s="33">
        <f>[1]TDSheet!$E$9</f>
        <v>84971.520000000004</v>
      </c>
      <c r="BT243" s="33">
        <f>[1]TDSheet!$E$9</f>
        <v>84971.520000000004</v>
      </c>
      <c r="BU243" s="33">
        <f>[1]TDSheet!$E$9</f>
        <v>84971.520000000004</v>
      </c>
      <c r="BV243" s="34">
        <f>[1]TDSheet!$E$9</f>
        <v>84971.520000000004</v>
      </c>
      <c r="BW243" s="23" t="s">
        <v>77</v>
      </c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5"/>
    </row>
    <row r="244" spans="1:97" s="9" customFormat="1" ht="32.25" customHeight="1" x14ac:dyDescent="0.2">
      <c r="A244" s="26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8"/>
      <c r="W244" s="35" t="s">
        <v>237</v>
      </c>
      <c r="X244" s="36" t="s">
        <v>237</v>
      </c>
      <c r="Y244" s="36" t="s">
        <v>237</v>
      </c>
      <c r="Z244" s="36" t="s">
        <v>237</v>
      </c>
      <c r="AA244" s="36" t="s">
        <v>237</v>
      </c>
      <c r="AB244" s="36" t="s">
        <v>237</v>
      </c>
      <c r="AC244" s="36" t="s">
        <v>237</v>
      </c>
      <c r="AD244" s="36" t="s">
        <v>237</v>
      </c>
      <c r="AE244" s="36" t="s">
        <v>237</v>
      </c>
      <c r="AF244" s="36" t="s">
        <v>237</v>
      </c>
      <c r="AG244" s="36" t="s">
        <v>237</v>
      </c>
      <c r="AH244" s="36" t="s">
        <v>237</v>
      </c>
      <c r="AI244" s="36" t="s">
        <v>237</v>
      </c>
      <c r="AJ244" s="36" t="s">
        <v>237</v>
      </c>
      <c r="AK244" s="36" t="s">
        <v>237</v>
      </c>
      <c r="AL244" s="36" t="s">
        <v>237</v>
      </c>
      <c r="AM244" s="36" t="s">
        <v>237</v>
      </c>
      <c r="AN244" s="36" t="s">
        <v>237</v>
      </c>
      <c r="AO244" s="36" t="s">
        <v>237</v>
      </c>
      <c r="AP244" s="36" t="s">
        <v>237</v>
      </c>
      <c r="AQ244" s="36" t="s">
        <v>237</v>
      </c>
      <c r="AR244" s="36" t="s">
        <v>237</v>
      </c>
      <c r="AS244" s="36" t="s">
        <v>237</v>
      </c>
      <c r="AT244" s="36" t="s">
        <v>237</v>
      </c>
      <c r="AU244" s="36" t="s">
        <v>237</v>
      </c>
      <c r="AV244" s="37" t="s">
        <v>237</v>
      </c>
      <c r="AW244" s="32">
        <v>85.622600000000006</v>
      </c>
      <c r="AX244" s="33">
        <f>[1]TDSheet!$E$148</f>
        <v>85622.6</v>
      </c>
      <c r="AY244" s="33">
        <f>[1]TDSheet!$E$148</f>
        <v>85622.6</v>
      </c>
      <c r="AZ244" s="33">
        <f>[1]TDSheet!$E$148</f>
        <v>85622.6</v>
      </c>
      <c r="BA244" s="33">
        <f>[1]TDSheet!$E$148</f>
        <v>85622.6</v>
      </c>
      <c r="BB244" s="33">
        <f>[1]TDSheet!$E$148</f>
        <v>85622.6</v>
      </c>
      <c r="BC244" s="33">
        <f>[1]TDSheet!$E$148</f>
        <v>85622.6</v>
      </c>
      <c r="BD244" s="33">
        <f>[1]TDSheet!$E$148</f>
        <v>85622.6</v>
      </c>
      <c r="BE244" s="33">
        <f>[1]TDSheet!$E$148</f>
        <v>85622.6</v>
      </c>
      <c r="BF244" s="33">
        <f>[1]TDSheet!$E$148</f>
        <v>85622.6</v>
      </c>
      <c r="BG244" s="33">
        <f>[1]TDSheet!$E$148</f>
        <v>85622.6</v>
      </c>
      <c r="BH244" s="33">
        <f>[1]TDSheet!$E$148</f>
        <v>85622.6</v>
      </c>
      <c r="BI244" s="33">
        <f>[1]TDSheet!$E$148</f>
        <v>85622.6</v>
      </c>
      <c r="BJ244" s="33">
        <f>[1]TDSheet!$E$148</f>
        <v>85622.6</v>
      </c>
      <c r="BK244" s="33">
        <f>[1]TDSheet!$E$148</f>
        <v>85622.6</v>
      </c>
      <c r="BL244" s="33">
        <f>[1]TDSheet!$E$148</f>
        <v>85622.6</v>
      </c>
      <c r="BM244" s="33">
        <f>[1]TDSheet!$E$148</f>
        <v>85622.6</v>
      </c>
      <c r="BN244" s="33">
        <f>[1]TDSheet!$E$148</f>
        <v>85622.6</v>
      </c>
      <c r="BO244" s="33">
        <f>[1]TDSheet!$E$148</f>
        <v>85622.6</v>
      </c>
      <c r="BP244" s="33">
        <f>[1]TDSheet!$E$148</f>
        <v>85622.6</v>
      </c>
      <c r="BQ244" s="33">
        <f>[1]TDSheet!$E$148</f>
        <v>85622.6</v>
      </c>
      <c r="BR244" s="33">
        <f>[1]TDSheet!$E$148</f>
        <v>85622.6</v>
      </c>
      <c r="BS244" s="33">
        <f>[1]TDSheet!$E$148</f>
        <v>85622.6</v>
      </c>
      <c r="BT244" s="33">
        <f>[1]TDSheet!$E$148</f>
        <v>85622.6</v>
      </c>
      <c r="BU244" s="33">
        <f>[1]TDSheet!$E$148</f>
        <v>85622.6</v>
      </c>
      <c r="BV244" s="34">
        <f>[1]TDSheet!$E$148</f>
        <v>85622.6</v>
      </c>
      <c r="BW244" s="23" t="s">
        <v>77</v>
      </c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5"/>
    </row>
    <row r="245" spans="1:97" s="9" customFormat="1" ht="32.25" customHeight="1" x14ac:dyDescent="0.2">
      <c r="A245" s="26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8"/>
      <c r="W245" s="35" t="s">
        <v>238</v>
      </c>
      <c r="X245" s="36" t="s">
        <v>238</v>
      </c>
      <c r="Y245" s="36" t="s">
        <v>238</v>
      </c>
      <c r="Z245" s="36" t="s">
        <v>238</v>
      </c>
      <c r="AA245" s="36" t="s">
        <v>238</v>
      </c>
      <c r="AB245" s="36" t="s">
        <v>238</v>
      </c>
      <c r="AC245" s="36" t="s">
        <v>238</v>
      </c>
      <c r="AD245" s="36" t="s">
        <v>238</v>
      </c>
      <c r="AE245" s="36" t="s">
        <v>238</v>
      </c>
      <c r="AF245" s="36" t="s">
        <v>238</v>
      </c>
      <c r="AG245" s="36" t="s">
        <v>238</v>
      </c>
      <c r="AH245" s="36" t="s">
        <v>238</v>
      </c>
      <c r="AI245" s="36" t="s">
        <v>238</v>
      </c>
      <c r="AJ245" s="36" t="s">
        <v>238</v>
      </c>
      <c r="AK245" s="36" t="s">
        <v>238</v>
      </c>
      <c r="AL245" s="36" t="s">
        <v>238</v>
      </c>
      <c r="AM245" s="36" t="s">
        <v>238</v>
      </c>
      <c r="AN245" s="36" t="s">
        <v>238</v>
      </c>
      <c r="AO245" s="36" t="s">
        <v>238</v>
      </c>
      <c r="AP245" s="36" t="s">
        <v>238</v>
      </c>
      <c r="AQ245" s="36" t="s">
        <v>238</v>
      </c>
      <c r="AR245" s="36" t="s">
        <v>238</v>
      </c>
      <c r="AS245" s="36" t="s">
        <v>238</v>
      </c>
      <c r="AT245" s="36" t="s">
        <v>238</v>
      </c>
      <c r="AU245" s="36" t="s">
        <v>238</v>
      </c>
      <c r="AV245" s="37" t="s">
        <v>238</v>
      </c>
      <c r="AW245" s="32">
        <v>402.84449999999998</v>
      </c>
      <c r="AX245" s="33">
        <f>[1]TDSheet!$E$147</f>
        <v>402844.5</v>
      </c>
      <c r="AY245" s="33">
        <f>[1]TDSheet!$E$147</f>
        <v>402844.5</v>
      </c>
      <c r="AZ245" s="33">
        <f>[1]TDSheet!$E$147</f>
        <v>402844.5</v>
      </c>
      <c r="BA245" s="33">
        <f>[1]TDSheet!$E$147</f>
        <v>402844.5</v>
      </c>
      <c r="BB245" s="33">
        <f>[1]TDSheet!$E$147</f>
        <v>402844.5</v>
      </c>
      <c r="BC245" s="33">
        <f>[1]TDSheet!$E$147</f>
        <v>402844.5</v>
      </c>
      <c r="BD245" s="33">
        <f>[1]TDSheet!$E$147</f>
        <v>402844.5</v>
      </c>
      <c r="BE245" s="33">
        <f>[1]TDSheet!$E$147</f>
        <v>402844.5</v>
      </c>
      <c r="BF245" s="33">
        <f>[1]TDSheet!$E$147</f>
        <v>402844.5</v>
      </c>
      <c r="BG245" s="33">
        <f>[1]TDSheet!$E$147</f>
        <v>402844.5</v>
      </c>
      <c r="BH245" s="33">
        <f>[1]TDSheet!$E$147</f>
        <v>402844.5</v>
      </c>
      <c r="BI245" s="33">
        <f>[1]TDSheet!$E$147</f>
        <v>402844.5</v>
      </c>
      <c r="BJ245" s="33">
        <f>[1]TDSheet!$E$147</f>
        <v>402844.5</v>
      </c>
      <c r="BK245" s="33">
        <f>[1]TDSheet!$E$147</f>
        <v>402844.5</v>
      </c>
      <c r="BL245" s="33">
        <f>[1]TDSheet!$E$147</f>
        <v>402844.5</v>
      </c>
      <c r="BM245" s="33">
        <f>[1]TDSheet!$E$147</f>
        <v>402844.5</v>
      </c>
      <c r="BN245" s="33">
        <f>[1]TDSheet!$E$147</f>
        <v>402844.5</v>
      </c>
      <c r="BO245" s="33">
        <f>[1]TDSheet!$E$147</f>
        <v>402844.5</v>
      </c>
      <c r="BP245" s="33">
        <f>[1]TDSheet!$E$147</f>
        <v>402844.5</v>
      </c>
      <c r="BQ245" s="33">
        <f>[1]TDSheet!$E$147</f>
        <v>402844.5</v>
      </c>
      <c r="BR245" s="33">
        <f>[1]TDSheet!$E$147</f>
        <v>402844.5</v>
      </c>
      <c r="BS245" s="33">
        <f>[1]TDSheet!$E$147</f>
        <v>402844.5</v>
      </c>
      <c r="BT245" s="33">
        <f>[1]TDSheet!$E$147</f>
        <v>402844.5</v>
      </c>
      <c r="BU245" s="33">
        <f>[1]TDSheet!$E$147</f>
        <v>402844.5</v>
      </c>
      <c r="BV245" s="34">
        <f>[1]TDSheet!$E$147</f>
        <v>402844.5</v>
      </c>
      <c r="BW245" s="23" t="s">
        <v>77</v>
      </c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5"/>
    </row>
    <row r="246" spans="1:97" s="9" customFormat="1" ht="32.25" customHeight="1" x14ac:dyDescent="0.2">
      <c r="A246" s="26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8"/>
      <c r="W246" s="35" t="s">
        <v>239</v>
      </c>
      <c r="X246" s="36" t="s">
        <v>239</v>
      </c>
      <c r="Y246" s="36" t="s">
        <v>239</v>
      </c>
      <c r="Z246" s="36" t="s">
        <v>239</v>
      </c>
      <c r="AA246" s="36" t="s">
        <v>239</v>
      </c>
      <c r="AB246" s="36" t="s">
        <v>239</v>
      </c>
      <c r="AC246" s="36" t="s">
        <v>239</v>
      </c>
      <c r="AD246" s="36" t="s">
        <v>239</v>
      </c>
      <c r="AE246" s="36" t="s">
        <v>239</v>
      </c>
      <c r="AF246" s="36" t="s">
        <v>239</v>
      </c>
      <c r="AG246" s="36" t="s">
        <v>239</v>
      </c>
      <c r="AH246" s="36" t="s">
        <v>239</v>
      </c>
      <c r="AI246" s="36" t="s">
        <v>239</v>
      </c>
      <c r="AJ246" s="36" t="s">
        <v>239</v>
      </c>
      <c r="AK246" s="36" t="s">
        <v>239</v>
      </c>
      <c r="AL246" s="36" t="s">
        <v>239</v>
      </c>
      <c r="AM246" s="36" t="s">
        <v>239</v>
      </c>
      <c r="AN246" s="36" t="s">
        <v>239</v>
      </c>
      <c r="AO246" s="36" t="s">
        <v>239</v>
      </c>
      <c r="AP246" s="36" t="s">
        <v>239</v>
      </c>
      <c r="AQ246" s="36" t="s">
        <v>239</v>
      </c>
      <c r="AR246" s="36" t="s">
        <v>239</v>
      </c>
      <c r="AS246" s="36" t="s">
        <v>239</v>
      </c>
      <c r="AT246" s="36" t="s">
        <v>239</v>
      </c>
      <c r="AU246" s="36" t="s">
        <v>239</v>
      </c>
      <c r="AV246" s="37" t="s">
        <v>239</v>
      </c>
      <c r="AW246" s="32">
        <v>85.66001</v>
      </c>
      <c r="AX246" s="33">
        <f>[1]TDSheet!$E$146</f>
        <v>85660.01</v>
      </c>
      <c r="AY246" s="33">
        <f>[1]TDSheet!$E$146</f>
        <v>85660.01</v>
      </c>
      <c r="AZ246" s="33">
        <f>[1]TDSheet!$E$146</f>
        <v>85660.01</v>
      </c>
      <c r="BA246" s="33">
        <f>[1]TDSheet!$E$146</f>
        <v>85660.01</v>
      </c>
      <c r="BB246" s="33">
        <f>[1]TDSheet!$E$146</f>
        <v>85660.01</v>
      </c>
      <c r="BC246" s="33">
        <f>[1]TDSheet!$E$146</f>
        <v>85660.01</v>
      </c>
      <c r="BD246" s="33">
        <f>[1]TDSheet!$E$146</f>
        <v>85660.01</v>
      </c>
      <c r="BE246" s="33">
        <f>[1]TDSheet!$E$146</f>
        <v>85660.01</v>
      </c>
      <c r="BF246" s="33">
        <f>[1]TDSheet!$E$146</f>
        <v>85660.01</v>
      </c>
      <c r="BG246" s="33">
        <f>[1]TDSheet!$E$146</f>
        <v>85660.01</v>
      </c>
      <c r="BH246" s="33">
        <f>[1]TDSheet!$E$146</f>
        <v>85660.01</v>
      </c>
      <c r="BI246" s="33">
        <f>[1]TDSheet!$E$146</f>
        <v>85660.01</v>
      </c>
      <c r="BJ246" s="33">
        <f>[1]TDSheet!$E$146</f>
        <v>85660.01</v>
      </c>
      <c r="BK246" s="33">
        <f>[1]TDSheet!$E$146</f>
        <v>85660.01</v>
      </c>
      <c r="BL246" s="33">
        <f>[1]TDSheet!$E$146</f>
        <v>85660.01</v>
      </c>
      <c r="BM246" s="33">
        <f>[1]TDSheet!$E$146</f>
        <v>85660.01</v>
      </c>
      <c r="BN246" s="33">
        <f>[1]TDSheet!$E$146</f>
        <v>85660.01</v>
      </c>
      <c r="BO246" s="33">
        <f>[1]TDSheet!$E$146</f>
        <v>85660.01</v>
      </c>
      <c r="BP246" s="33">
        <f>[1]TDSheet!$E$146</f>
        <v>85660.01</v>
      </c>
      <c r="BQ246" s="33">
        <f>[1]TDSheet!$E$146</f>
        <v>85660.01</v>
      </c>
      <c r="BR246" s="33">
        <f>[1]TDSheet!$E$146</f>
        <v>85660.01</v>
      </c>
      <c r="BS246" s="33">
        <f>[1]TDSheet!$E$146</f>
        <v>85660.01</v>
      </c>
      <c r="BT246" s="33">
        <f>[1]TDSheet!$E$146</f>
        <v>85660.01</v>
      </c>
      <c r="BU246" s="33">
        <f>[1]TDSheet!$E$146</f>
        <v>85660.01</v>
      </c>
      <c r="BV246" s="34">
        <f>[1]TDSheet!$E$146</f>
        <v>85660.01</v>
      </c>
      <c r="BW246" s="23" t="s">
        <v>77</v>
      </c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5"/>
    </row>
    <row r="247" spans="1:97" s="9" customFormat="1" ht="32.25" customHeight="1" x14ac:dyDescent="0.2">
      <c r="A247" s="26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8"/>
      <c r="W247" s="35" t="s">
        <v>240</v>
      </c>
      <c r="X247" s="36" t="s">
        <v>240</v>
      </c>
      <c r="Y247" s="36" t="s">
        <v>240</v>
      </c>
      <c r="Z247" s="36" t="s">
        <v>240</v>
      </c>
      <c r="AA247" s="36" t="s">
        <v>240</v>
      </c>
      <c r="AB247" s="36" t="s">
        <v>240</v>
      </c>
      <c r="AC247" s="36" t="s">
        <v>240</v>
      </c>
      <c r="AD247" s="36" t="s">
        <v>240</v>
      </c>
      <c r="AE247" s="36" t="s">
        <v>240</v>
      </c>
      <c r="AF247" s="36" t="s">
        <v>240</v>
      </c>
      <c r="AG247" s="36" t="s">
        <v>240</v>
      </c>
      <c r="AH247" s="36" t="s">
        <v>240</v>
      </c>
      <c r="AI247" s="36" t="s">
        <v>240</v>
      </c>
      <c r="AJ247" s="36" t="s">
        <v>240</v>
      </c>
      <c r="AK247" s="36" t="s">
        <v>240</v>
      </c>
      <c r="AL247" s="36" t="s">
        <v>240</v>
      </c>
      <c r="AM247" s="36" t="s">
        <v>240</v>
      </c>
      <c r="AN247" s="36" t="s">
        <v>240</v>
      </c>
      <c r="AO247" s="36" t="s">
        <v>240</v>
      </c>
      <c r="AP247" s="36" t="s">
        <v>240</v>
      </c>
      <c r="AQ247" s="36" t="s">
        <v>240</v>
      </c>
      <c r="AR247" s="36" t="s">
        <v>240</v>
      </c>
      <c r="AS247" s="36" t="s">
        <v>240</v>
      </c>
      <c r="AT247" s="36" t="s">
        <v>240</v>
      </c>
      <c r="AU247" s="36" t="s">
        <v>240</v>
      </c>
      <c r="AV247" s="37" t="s">
        <v>240</v>
      </c>
      <c r="AW247" s="32">
        <v>98.997</v>
      </c>
      <c r="AX247" s="33">
        <f>[1]TDSheet!$E$35</f>
        <v>98997</v>
      </c>
      <c r="AY247" s="33">
        <f>[1]TDSheet!$E$35</f>
        <v>98997</v>
      </c>
      <c r="AZ247" s="33">
        <f>[1]TDSheet!$E$35</f>
        <v>98997</v>
      </c>
      <c r="BA247" s="33">
        <f>[1]TDSheet!$E$35</f>
        <v>98997</v>
      </c>
      <c r="BB247" s="33">
        <f>[1]TDSheet!$E$35</f>
        <v>98997</v>
      </c>
      <c r="BC247" s="33">
        <f>[1]TDSheet!$E$35</f>
        <v>98997</v>
      </c>
      <c r="BD247" s="33">
        <f>[1]TDSheet!$E$35</f>
        <v>98997</v>
      </c>
      <c r="BE247" s="33">
        <f>[1]TDSheet!$E$35</f>
        <v>98997</v>
      </c>
      <c r="BF247" s="33">
        <f>[1]TDSheet!$E$35</f>
        <v>98997</v>
      </c>
      <c r="BG247" s="33">
        <f>[1]TDSheet!$E$35</f>
        <v>98997</v>
      </c>
      <c r="BH247" s="33">
        <f>[1]TDSheet!$E$35</f>
        <v>98997</v>
      </c>
      <c r="BI247" s="33">
        <f>[1]TDSheet!$E$35</f>
        <v>98997</v>
      </c>
      <c r="BJ247" s="33">
        <f>[1]TDSheet!$E$35</f>
        <v>98997</v>
      </c>
      <c r="BK247" s="33">
        <f>[1]TDSheet!$E$35</f>
        <v>98997</v>
      </c>
      <c r="BL247" s="33">
        <f>[1]TDSheet!$E$35</f>
        <v>98997</v>
      </c>
      <c r="BM247" s="33">
        <f>[1]TDSheet!$E$35</f>
        <v>98997</v>
      </c>
      <c r="BN247" s="33">
        <f>[1]TDSheet!$E$35</f>
        <v>98997</v>
      </c>
      <c r="BO247" s="33">
        <f>[1]TDSheet!$E$35</f>
        <v>98997</v>
      </c>
      <c r="BP247" s="33">
        <f>[1]TDSheet!$E$35</f>
        <v>98997</v>
      </c>
      <c r="BQ247" s="33">
        <f>[1]TDSheet!$E$35</f>
        <v>98997</v>
      </c>
      <c r="BR247" s="33">
        <f>[1]TDSheet!$E$35</f>
        <v>98997</v>
      </c>
      <c r="BS247" s="33">
        <f>[1]TDSheet!$E$35</f>
        <v>98997</v>
      </c>
      <c r="BT247" s="33">
        <f>[1]TDSheet!$E$35</f>
        <v>98997</v>
      </c>
      <c r="BU247" s="33">
        <f>[1]TDSheet!$E$35</f>
        <v>98997</v>
      </c>
      <c r="BV247" s="34">
        <f>[1]TDSheet!$E$35</f>
        <v>98997</v>
      </c>
      <c r="BW247" s="23" t="s">
        <v>77</v>
      </c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5"/>
    </row>
    <row r="248" spans="1:97" s="9" customFormat="1" ht="32.25" customHeight="1" x14ac:dyDescent="0.2">
      <c r="A248" s="26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8"/>
      <c r="W248" s="35" t="s">
        <v>241</v>
      </c>
      <c r="X248" s="36" t="s">
        <v>241</v>
      </c>
      <c r="Y248" s="36" t="s">
        <v>241</v>
      </c>
      <c r="Z248" s="36" t="s">
        <v>241</v>
      </c>
      <c r="AA248" s="36" t="s">
        <v>241</v>
      </c>
      <c r="AB248" s="36" t="s">
        <v>241</v>
      </c>
      <c r="AC248" s="36" t="s">
        <v>241</v>
      </c>
      <c r="AD248" s="36" t="s">
        <v>241</v>
      </c>
      <c r="AE248" s="36" t="s">
        <v>241</v>
      </c>
      <c r="AF248" s="36" t="s">
        <v>241</v>
      </c>
      <c r="AG248" s="36" t="s">
        <v>241</v>
      </c>
      <c r="AH248" s="36" t="s">
        <v>241</v>
      </c>
      <c r="AI248" s="36" t="s">
        <v>241</v>
      </c>
      <c r="AJ248" s="36" t="s">
        <v>241</v>
      </c>
      <c r="AK248" s="36" t="s">
        <v>241</v>
      </c>
      <c r="AL248" s="36" t="s">
        <v>241</v>
      </c>
      <c r="AM248" s="36" t="s">
        <v>241</v>
      </c>
      <c r="AN248" s="36" t="s">
        <v>241</v>
      </c>
      <c r="AO248" s="36" t="s">
        <v>241</v>
      </c>
      <c r="AP248" s="36" t="s">
        <v>241</v>
      </c>
      <c r="AQ248" s="36" t="s">
        <v>241</v>
      </c>
      <c r="AR248" s="36" t="s">
        <v>241</v>
      </c>
      <c r="AS248" s="36" t="s">
        <v>241</v>
      </c>
      <c r="AT248" s="36" t="s">
        <v>241</v>
      </c>
      <c r="AU248" s="36" t="s">
        <v>241</v>
      </c>
      <c r="AV248" s="37" t="s">
        <v>241</v>
      </c>
      <c r="AW248" s="32">
        <v>71.424120000000002</v>
      </c>
      <c r="AX248" s="33">
        <f>[1]TDSheet!$E$145</f>
        <v>71424.12</v>
      </c>
      <c r="AY248" s="33">
        <f>[1]TDSheet!$E$145</f>
        <v>71424.12</v>
      </c>
      <c r="AZ248" s="33">
        <f>[1]TDSheet!$E$145</f>
        <v>71424.12</v>
      </c>
      <c r="BA248" s="33">
        <f>[1]TDSheet!$E$145</f>
        <v>71424.12</v>
      </c>
      <c r="BB248" s="33">
        <f>[1]TDSheet!$E$145</f>
        <v>71424.12</v>
      </c>
      <c r="BC248" s="33">
        <f>[1]TDSheet!$E$145</f>
        <v>71424.12</v>
      </c>
      <c r="BD248" s="33">
        <f>[1]TDSheet!$E$145</f>
        <v>71424.12</v>
      </c>
      <c r="BE248" s="33">
        <f>[1]TDSheet!$E$145</f>
        <v>71424.12</v>
      </c>
      <c r="BF248" s="33">
        <f>[1]TDSheet!$E$145</f>
        <v>71424.12</v>
      </c>
      <c r="BG248" s="33">
        <f>[1]TDSheet!$E$145</f>
        <v>71424.12</v>
      </c>
      <c r="BH248" s="33">
        <f>[1]TDSheet!$E$145</f>
        <v>71424.12</v>
      </c>
      <c r="BI248" s="33">
        <f>[1]TDSheet!$E$145</f>
        <v>71424.12</v>
      </c>
      <c r="BJ248" s="33">
        <f>[1]TDSheet!$E$145</f>
        <v>71424.12</v>
      </c>
      <c r="BK248" s="33">
        <f>[1]TDSheet!$E$145</f>
        <v>71424.12</v>
      </c>
      <c r="BL248" s="33">
        <f>[1]TDSheet!$E$145</f>
        <v>71424.12</v>
      </c>
      <c r="BM248" s="33">
        <f>[1]TDSheet!$E$145</f>
        <v>71424.12</v>
      </c>
      <c r="BN248" s="33">
        <f>[1]TDSheet!$E$145</f>
        <v>71424.12</v>
      </c>
      <c r="BO248" s="33">
        <f>[1]TDSheet!$E$145</f>
        <v>71424.12</v>
      </c>
      <c r="BP248" s="33">
        <f>[1]TDSheet!$E$145</f>
        <v>71424.12</v>
      </c>
      <c r="BQ248" s="33">
        <f>[1]TDSheet!$E$145</f>
        <v>71424.12</v>
      </c>
      <c r="BR248" s="33">
        <f>[1]TDSheet!$E$145</f>
        <v>71424.12</v>
      </c>
      <c r="BS248" s="33">
        <f>[1]TDSheet!$E$145</f>
        <v>71424.12</v>
      </c>
      <c r="BT248" s="33">
        <f>[1]TDSheet!$E$145</f>
        <v>71424.12</v>
      </c>
      <c r="BU248" s="33">
        <f>[1]TDSheet!$E$145</f>
        <v>71424.12</v>
      </c>
      <c r="BV248" s="34">
        <f>[1]TDSheet!$E$145</f>
        <v>71424.12</v>
      </c>
      <c r="BW248" s="23" t="s">
        <v>77</v>
      </c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5"/>
    </row>
    <row r="249" spans="1:97" s="9" customFormat="1" ht="32.25" customHeight="1" x14ac:dyDescent="0.2">
      <c r="A249" s="26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8"/>
      <c r="W249" s="35" t="s">
        <v>242</v>
      </c>
      <c r="X249" s="36" t="s">
        <v>242</v>
      </c>
      <c r="Y249" s="36" t="s">
        <v>242</v>
      </c>
      <c r="Z249" s="36" t="s">
        <v>242</v>
      </c>
      <c r="AA249" s="36" t="s">
        <v>242</v>
      </c>
      <c r="AB249" s="36" t="s">
        <v>242</v>
      </c>
      <c r="AC249" s="36" t="s">
        <v>242</v>
      </c>
      <c r="AD249" s="36" t="s">
        <v>242</v>
      </c>
      <c r="AE249" s="36" t="s">
        <v>242</v>
      </c>
      <c r="AF249" s="36" t="s">
        <v>242</v>
      </c>
      <c r="AG249" s="36" t="s">
        <v>242</v>
      </c>
      <c r="AH249" s="36" t="s">
        <v>242</v>
      </c>
      <c r="AI249" s="36" t="s">
        <v>242</v>
      </c>
      <c r="AJ249" s="36" t="s">
        <v>242</v>
      </c>
      <c r="AK249" s="36" t="s">
        <v>242</v>
      </c>
      <c r="AL249" s="36" t="s">
        <v>242</v>
      </c>
      <c r="AM249" s="36" t="s">
        <v>242</v>
      </c>
      <c r="AN249" s="36" t="s">
        <v>242</v>
      </c>
      <c r="AO249" s="36" t="s">
        <v>242</v>
      </c>
      <c r="AP249" s="36" t="s">
        <v>242</v>
      </c>
      <c r="AQ249" s="36" t="s">
        <v>242</v>
      </c>
      <c r="AR249" s="36" t="s">
        <v>242</v>
      </c>
      <c r="AS249" s="36" t="s">
        <v>242</v>
      </c>
      <c r="AT249" s="36" t="s">
        <v>242</v>
      </c>
      <c r="AU249" s="36" t="s">
        <v>242</v>
      </c>
      <c r="AV249" s="37" t="s">
        <v>242</v>
      </c>
      <c r="AW249" s="32">
        <v>85.180790000000002</v>
      </c>
      <c r="AX249" s="33">
        <f>[1]TDSheet!$E$144</f>
        <v>85180.79</v>
      </c>
      <c r="AY249" s="33">
        <f>[1]TDSheet!$E$144</f>
        <v>85180.79</v>
      </c>
      <c r="AZ249" s="33">
        <f>[1]TDSheet!$E$144</f>
        <v>85180.79</v>
      </c>
      <c r="BA249" s="33">
        <f>[1]TDSheet!$E$144</f>
        <v>85180.79</v>
      </c>
      <c r="BB249" s="33">
        <f>[1]TDSheet!$E$144</f>
        <v>85180.79</v>
      </c>
      <c r="BC249" s="33">
        <f>[1]TDSheet!$E$144</f>
        <v>85180.79</v>
      </c>
      <c r="BD249" s="33">
        <f>[1]TDSheet!$E$144</f>
        <v>85180.79</v>
      </c>
      <c r="BE249" s="33">
        <f>[1]TDSheet!$E$144</f>
        <v>85180.79</v>
      </c>
      <c r="BF249" s="33">
        <f>[1]TDSheet!$E$144</f>
        <v>85180.79</v>
      </c>
      <c r="BG249" s="33">
        <f>[1]TDSheet!$E$144</f>
        <v>85180.79</v>
      </c>
      <c r="BH249" s="33">
        <f>[1]TDSheet!$E$144</f>
        <v>85180.79</v>
      </c>
      <c r="BI249" s="33">
        <f>[1]TDSheet!$E$144</f>
        <v>85180.79</v>
      </c>
      <c r="BJ249" s="33">
        <f>[1]TDSheet!$E$144</f>
        <v>85180.79</v>
      </c>
      <c r="BK249" s="33">
        <f>[1]TDSheet!$E$144</f>
        <v>85180.79</v>
      </c>
      <c r="BL249" s="33">
        <f>[1]TDSheet!$E$144</f>
        <v>85180.79</v>
      </c>
      <c r="BM249" s="33">
        <f>[1]TDSheet!$E$144</f>
        <v>85180.79</v>
      </c>
      <c r="BN249" s="33">
        <f>[1]TDSheet!$E$144</f>
        <v>85180.79</v>
      </c>
      <c r="BO249" s="33">
        <f>[1]TDSheet!$E$144</f>
        <v>85180.79</v>
      </c>
      <c r="BP249" s="33">
        <f>[1]TDSheet!$E$144</f>
        <v>85180.79</v>
      </c>
      <c r="BQ249" s="33">
        <f>[1]TDSheet!$E$144</f>
        <v>85180.79</v>
      </c>
      <c r="BR249" s="33">
        <f>[1]TDSheet!$E$144</f>
        <v>85180.79</v>
      </c>
      <c r="BS249" s="33">
        <f>[1]TDSheet!$E$144</f>
        <v>85180.79</v>
      </c>
      <c r="BT249" s="33">
        <f>[1]TDSheet!$E$144</f>
        <v>85180.79</v>
      </c>
      <c r="BU249" s="33">
        <f>[1]TDSheet!$E$144</f>
        <v>85180.79</v>
      </c>
      <c r="BV249" s="34">
        <f>[1]TDSheet!$E$144</f>
        <v>85180.79</v>
      </c>
      <c r="BW249" s="23" t="s">
        <v>77</v>
      </c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5"/>
    </row>
    <row r="250" spans="1:97" s="9" customFormat="1" ht="32.25" customHeight="1" x14ac:dyDescent="0.2">
      <c r="A250" s="26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8"/>
      <c r="W250" s="35" t="s">
        <v>243</v>
      </c>
      <c r="X250" s="36" t="s">
        <v>243</v>
      </c>
      <c r="Y250" s="36" t="s">
        <v>243</v>
      </c>
      <c r="Z250" s="36" t="s">
        <v>243</v>
      </c>
      <c r="AA250" s="36" t="s">
        <v>243</v>
      </c>
      <c r="AB250" s="36" t="s">
        <v>243</v>
      </c>
      <c r="AC250" s="36" t="s">
        <v>243</v>
      </c>
      <c r="AD250" s="36" t="s">
        <v>243</v>
      </c>
      <c r="AE250" s="36" t="s">
        <v>243</v>
      </c>
      <c r="AF250" s="36" t="s">
        <v>243</v>
      </c>
      <c r="AG250" s="36" t="s">
        <v>243</v>
      </c>
      <c r="AH250" s="36" t="s">
        <v>243</v>
      </c>
      <c r="AI250" s="36" t="s">
        <v>243</v>
      </c>
      <c r="AJ250" s="36" t="s">
        <v>243</v>
      </c>
      <c r="AK250" s="36" t="s">
        <v>243</v>
      </c>
      <c r="AL250" s="36" t="s">
        <v>243</v>
      </c>
      <c r="AM250" s="36" t="s">
        <v>243</v>
      </c>
      <c r="AN250" s="36" t="s">
        <v>243</v>
      </c>
      <c r="AO250" s="36" t="s">
        <v>243</v>
      </c>
      <c r="AP250" s="36" t="s">
        <v>243</v>
      </c>
      <c r="AQ250" s="36" t="s">
        <v>243</v>
      </c>
      <c r="AR250" s="36" t="s">
        <v>243</v>
      </c>
      <c r="AS250" s="36" t="s">
        <v>243</v>
      </c>
      <c r="AT250" s="36" t="s">
        <v>243</v>
      </c>
      <c r="AU250" s="36" t="s">
        <v>243</v>
      </c>
      <c r="AV250" s="37" t="s">
        <v>243</v>
      </c>
      <c r="AW250" s="32">
        <v>85.602379999999997</v>
      </c>
      <c r="AX250" s="33">
        <f>[1]TDSheet!$E$143</f>
        <v>85602.38</v>
      </c>
      <c r="AY250" s="33">
        <f>[1]TDSheet!$E$143</f>
        <v>85602.38</v>
      </c>
      <c r="AZ250" s="33">
        <f>[1]TDSheet!$E$143</f>
        <v>85602.38</v>
      </c>
      <c r="BA250" s="33">
        <f>[1]TDSheet!$E$143</f>
        <v>85602.38</v>
      </c>
      <c r="BB250" s="33">
        <f>[1]TDSheet!$E$143</f>
        <v>85602.38</v>
      </c>
      <c r="BC250" s="33">
        <f>[1]TDSheet!$E$143</f>
        <v>85602.38</v>
      </c>
      <c r="BD250" s="33">
        <f>[1]TDSheet!$E$143</f>
        <v>85602.38</v>
      </c>
      <c r="BE250" s="33">
        <f>[1]TDSheet!$E$143</f>
        <v>85602.38</v>
      </c>
      <c r="BF250" s="33">
        <f>[1]TDSheet!$E$143</f>
        <v>85602.38</v>
      </c>
      <c r="BG250" s="33">
        <f>[1]TDSheet!$E$143</f>
        <v>85602.38</v>
      </c>
      <c r="BH250" s="33">
        <f>[1]TDSheet!$E$143</f>
        <v>85602.38</v>
      </c>
      <c r="BI250" s="33">
        <f>[1]TDSheet!$E$143</f>
        <v>85602.38</v>
      </c>
      <c r="BJ250" s="33">
        <f>[1]TDSheet!$E$143</f>
        <v>85602.38</v>
      </c>
      <c r="BK250" s="33">
        <f>[1]TDSheet!$E$143</f>
        <v>85602.38</v>
      </c>
      <c r="BL250" s="33">
        <f>[1]TDSheet!$E$143</f>
        <v>85602.38</v>
      </c>
      <c r="BM250" s="33">
        <f>[1]TDSheet!$E$143</f>
        <v>85602.38</v>
      </c>
      <c r="BN250" s="33">
        <f>[1]TDSheet!$E$143</f>
        <v>85602.38</v>
      </c>
      <c r="BO250" s="33">
        <f>[1]TDSheet!$E$143</f>
        <v>85602.38</v>
      </c>
      <c r="BP250" s="33">
        <f>[1]TDSheet!$E$143</f>
        <v>85602.38</v>
      </c>
      <c r="BQ250" s="33">
        <f>[1]TDSheet!$E$143</f>
        <v>85602.38</v>
      </c>
      <c r="BR250" s="33">
        <f>[1]TDSheet!$E$143</f>
        <v>85602.38</v>
      </c>
      <c r="BS250" s="33">
        <f>[1]TDSheet!$E$143</f>
        <v>85602.38</v>
      </c>
      <c r="BT250" s="33">
        <f>[1]TDSheet!$E$143</f>
        <v>85602.38</v>
      </c>
      <c r="BU250" s="33">
        <f>[1]TDSheet!$E$143</f>
        <v>85602.38</v>
      </c>
      <c r="BV250" s="34">
        <f>[1]TDSheet!$E$143</f>
        <v>85602.38</v>
      </c>
      <c r="BW250" s="23" t="s">
        <v>77</v>
      </c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5"/>
    </row>
    <row r="251" spans="1:97" s="9" customFormat="1" ht="32.25" customHeight="1" x14ac:dyDescent="0.2">
      <c r="A251" s="26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8"/>
      <c r="W251" s="35" t="s">
        <v>244</v>
      </c>
      <c r="X251" s="36" t="s">
        <v>244</v>
      </c>
      <c r="Y251" s="36" t="s">
        <v>244</v>
      </c>
      <c r="Z251" s="36" t="s">
        <v>244</v>
      </c>
      <c r="AA251" s="36" t="s">
        <v>244</v>
      </c>
      <c r="AB251" s="36" t="s">
        <v>244</v>
      </c>
      <c r="AC251" s="36" t="s">
        <v>244</v>
      </c>
      <c r="AD251" s="36" t="s">
        <v>244</v>
      </c>
      <c r="AE251" s="36" t="s">
        <v>244</v>
      </c>
      <c r="AF251" s="36" t="s">
        <v>244</v>
      </c>
      <c r="AG251" s="36" t="s">
        <v>244</v>
      </c>
      <c r="AH251" s="36" t="s">
        <v>244</v>
      </c>
      <c r="AI251" s="36" t="s">
        <v>244</v>
      </c>
      <c r="AJ251" s="36" t="s">
        <v>244</v>
      </c>
      <c r="AK251" s="36" t="s">
        <v>244</v>
      </c>
      <c r="AL251" s="36" t="s">
        <v>244</v>
      </c>
      <c r="AM251" s="36" t="s">
        <v>244</v>
      </c>
      <c r="AN251" s="36" t="s">
        <v>244</v>
      </c>
      <c r="AO251" s="36" t="s">
        <v>244</v>
      </c>
      <c r="AP251" s="36" t="s">
        <v>244</v>
      </c>
      <c r="AQ251" s="36" t="s">
        <v>244</v>
      </c>
      <c r="AR251" s="36" t="s">
        <v>244</v>
      </c>
      <c r="AS251" s="36" t="s">
        <v>244</v>
      </c>
      <c r="AT251" s="36" t="s">
        <v>244</v>
      </c>
      <c r="AU251" s="36" t="s">
        <v>244</v>
      </c>
      <c r="AV251" s="37" t="s">
        <v>244</v>
      </c>
      <c r="AW251" s="32">
        <v>1755.7501199999999</v>
      </c>
      <c r="AX251" s="33">
        <f>[1]TDSheet!$E$119</f>
        <v>1755750.12</v>
      </c>
      <c r="AY251" s="33">
        <f>[1]TDSheet!$E$119</f>
        <v>1755750.12</v>
      </c>
      <c r="AZ251" s="33">
        <f>[1]TDSheet!$E$119</f>
        <v>1755750.12</v>
      </c>
      <c r="BA251" s="33">
        <f>[1]TDSheet!$E$119</f>
        <v>1755750.12</v>
      </c>
      <c r="BB251" s="33">
        <f>[1]TDSheet!$E$119</f>
        <v>1755750.12</v>
      </c>
      <c r="BC251" s="33">
        <f>[1]TDSheet!$E$119</f>
        <v>1755750.12</v>
      </c>
      <c r="BD251" s="33">
        <f>[1]TDSheet!$E$119</f>
        <v>1755750.12</v>
      </c>
      <c r="BE251" s="33">
        <f>[1]TDSheet!$E$119</f>
        <v>1755750.12</v>
      </c>
      <c r="BF251" s="33">
        <f>[1]TDSheet!$E$119</f>
        <v>1755750.12</v>
      </c>
      <c r="BG251" s="33">
        <f>[1]TDSheet!$E$119</f>
        <v>1755750.12</v>
      </c>
      <c r="BH251" s="33">
        <f>[1]TDSheet!$E$119</f>
        <v>1755750.12</v>
      </c>
      <c r="BI251" s="33">
        <f>[1]TDSheet!$E$119</f>
        <v>1755750.12</v>
      </c>
      <c r="BJ251" s="33">
        <f>[1]TDSheet!$E$119</f>
        <v>1755750.12</v>
      </c>
      <c r="BK251" s="33">
        <f>[1]TDSheet!$E$119</f>
        <v>1755750.12</v>
      </c>
      <c r="BL251" s="33">
        <f>[1]TDSheet!$E$119</f>
        <v>1755750.12</v>
      </c>
      <c r="BM251" s="33">
        <f>[1]TDSheet!$E$119</f>
        <v>1755750.12</v>
      </c>
      <c r="BN251" s="33">
        <f>[1]TDSheet!$E$119</f>
        <v>1755750.12</v>
      </c>
      <c r="BO251" s="33">
        <f>[1]TDSheet!$E$119</f>
        <v>1755750.12</v>
      </c>
      <c r="BP251" s="33">
        <f>[1]TDSheet!$E$119</f>
        <v>1755750.12</v>
      </c>
      <c r="BQ251" s="33">
        <f>[1]TDSheet!$E$119</f>
        <v>1755750.12</v>
      </c>
      <c r="BR251" s="33">
        <f>[1]TDSheet!$E$119</f>
        <v>1755750.12</v>
      </c>
      <c r="BS251" s="33">
        <f>[1]TDSheet!$E$119</f>
        <v>1755750.12</v>
      </c>
      <c r="BT251" s="33">
        <f>[1]TDSheet!$E$119</f>
        <v>1755750.12</v>
      </c>
      <c r="BU251" s="33">
        <f>[1]TDSheet!$E$119</f>
        <v>1755750.12</v>
      </c>
      <c r="BV251" s="34">
        <f>[1]TDSheet!$E$119</f>
        <v>1755750.12</v>
      </c>
      <c r="BW251" s="23" t="s">
        <v>77</v>
      </c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5"/>
    </row>
    <row r="252" spans="1:97" s="9" customFormat="1" ht="32.25" customHeight="1" x14ac:dyDescent="0.2">
      <c r="A252" s="26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8"/>
      <c r="W252" s="35" t="s">
        <v>245</v>
      </c>
      <c r="X252" s="36" t="s">
        <v>245</v>
      </c>
      <c r="Y252" s="36" t="s">
        <v>245</v>
      </c>
      <c r="Z252" s="36" t="s">
        <v>245</v>
      </c>
      <c r="AA252" s="36" t="s">
        <v>245</v>
      </c>
      <c r="AB252" s="36" t="s">
        <v>245</v>
      </c>
      <c r="AC252" s="36" t="s">
        <v>245</v>
      </c>
      <c r="AD252" s="36" t="s">
        <v>245</v>
      </c>
      <c r="AE252" s="36" t="s">
        <v>245</v>
      </c>
      <c r="AF252" s="36" t="s">
        <v>245</v>
      </c>
      <c r="AG252" s="36" t="s">
        <v>245</v>
      </c>
      <c r="AH252" s="36" t="s">
        <v>245</v>
      </c>
      <c r="AI252" s="36" t="s">
        <v>245</v>
      </c>
      <c r="AJ252" s="36" t="s">
        <v>245</v>
      </c>
      <c r="AK252" s="36" t="s">
        <v>245</v>
      </c>
      <c r="AL252" s="36" t="s">
        <v>245</v>
      </c>
      <c r="AM252" s="36" t="s">
        <v>245</v>
      </c>
      <c r="AN252" s="36" t="s">
        <v>245</v>
      </c>
      <c r="AO252" s="36" t="s">
        <v>245</v>
      </c>
      <c r="AP252" s="36" t="s">
        <v>245</v>
      </c>
      <c r="AQ252" s="36" t="s">
        <v>245</v>
      </c>
      <c r="AR252" s="36" t="s">
        <v>245</v>
      </c>
      <c r="AS252" s="36" t="s">
        <v>245</v>
      </c>
      <c r="AT252" s="36" t="s">
        <v>245</v>
      </c>
      <c r="AU252" s="36" t="s">
        <v>245</v>
      </c>
      <c r="AV252" s="37" t="s">
        <v>245</v>
      </c>
      <c r="AW252" s="32">
        <v>89.986080000000001</v>
      </c>
      <c r="AX252" s="33">
        <f>[1]TDSheet!$E$118</f>
        <v>89986.08</v>
      </c>
      <c r="AY252" s="33">
        <f>[1]TDSheet!$E$118</f>
        <v>89986.08</v>
      </c>
      <c r="AZ252" s="33">
        <f>[1]TDSheet!$E$118</f>
        <v>89986.08</v>
      </c>
      <c r="BA252" s="33">
        <f>[1]TDSheet!$E$118</f>
        <v>89986.08</v>
      </c>
      <c r="BB252" s="33">
        <f>[1]TDSheet!$E$118</f>
        <v>89986.08</v>
      </c>
      <c r="BC252" s="33">
        <f>[1]TDSheet!$E$118</f>
        <v>89986.08</v>
      </c>
      <c r="BD252" s="33">
        <f>[1]TDSheet!$E$118</f>
        <v>89986.08</v>
      </c>
      <c r="BE252" s="33">
        <f>[1]TDSheet!$E$118</f>
        <v>89986.08</v>
      </c>
      <c r="BF252" s="33">
        <f>[1]TDSheet!$E$118</f>
        <v>89986.08</v>
      </c>
      <c r="BG252" s="33">
        <f>[1]TDSheet!$E$118</f>
        <v>89986.08</v>
      </c>
      <c r="BH252" s="33">
        <f>[1]TDSheet!$E$118</f>
        <v>89986.08</v>
      </c>
      <c r="BI252" s="33">
        <f>[1]TDSheet!$E$118</f>
        <v>89986.08</v>
      </c>
      <c r="BJ252" s="33">
        <f>[1]TDSheet!$E$118</f>
        <v>89986.08</v>
      </c>
      <c r="BK252" s="33">
        <f>[1]TDSheet!$E$118</f>
        <v>89986.08</v>
      </c>
      <c r="BL252" s="33">
        <f>[1]TDSheet!$E$118</f>
        <v>89986.08</v>
      </c>
      <c r="BM252" s="33">
        <f>[1]TDSheet!$E$118</f>
        <v>89986.08</v>
      </c>
      <c r="BN252" s="33">
        <f>[1]TDSheet!$E$118</f>
        <v>89986.08</v>
      </c>
      <c r="BO252" s="33">
        <f>[1]TDSheet!$E$118</f>
        <v>89986.08</v>
      </c>
      <c r="BP252" s="33">
        <f>[1]TDSheet!$E$118</f>
        <v>89986.08</v>
      </c>
      <c r="BQ252" s="33">
        <f>[1]TDSheet!$E$118</f>
        <v>89986.08</v>
      </c>
      <c r="BR252" s="33">
        <f>[1]TDSheet!$E$118</f>
        <v>89986.08</v>
      </c>
      <c r="BS252" s="33">
        <f>[1]TDSheet!$E$118</f>
        <v>89986.08</v>
      </c>
      <c r="BT252" s="33">
        <f>[1]TDSheet!$E$118</f>
        <v>89986.08</v>
      </c>
      <c r="BU252" s="33">
        <f>[1]TDSheet!$E$118</f>
        <v>89986.08</v>
      </c>
      <c r="BV252" s="34">
        <f>[1]TDSheet!$E$118</f>
        <v>89986.08</v>
      </c>
      <c r="BW252" s="23" t="s">
        <v>77</v>
      </c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5"/>
    </row>
    <row r="253" spans="1:97" s="9" customFormat="1" ht="32.25" customHeight="1" x14ac:dyDescent="0.2">
      <c r="A253" s="26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8"/>
      <c r="W253" s="35" t="s">
        <v>246</v>
      </c>
      <c r="X253" s="36" t="s">
        <v>246</v>
      </c>
      <c r="Y253" s="36" t="s">
        <v>246</v>
      </c>
      <c r="Z253" s="36" t="s">
        <v>246</v>
      </c>
      <c r="AA253" s="36" t="s">
        <v>246</v>
      </c>
      <c r="AB253" s="36" t="s">
        <v>246</v>
      </c>
      <c r="AC253" s="36" t="s">
        <v>246</v>
      </c>
      <c r="AD253" s="36" t="s">
        <v>246</v>
      </c>
      <c r="AE253" s="36" t="s">
        <v>246</v>
      </c>
      <c r="AF253" s="36" t="s">
        <v>246</v>
      </c>
      <c r="AG253" s="36" t="s">
        <v>246</v>
      </c>
      <c r="AH253" s="36" t="s">
        <v>246</v>
      </c>
      <c r="AI253" s="36" t="s">
        <v>246</v>
      </c>
      <c r="AJ253" s="36" t="s">
        <v>246</v>
      </c>
      <c r="AK253" s="36" t="s">
        <v>246</v>
      </c>
      <c r="AL253" s="36" t="s">
        <v>246</v>
      </c>
      <c r="AM253" s="36" t="s">
        <v>246</v>
      </c>
      <c r="AN253" s="36" t="s">
        <v>246</v>
      </c>
      <c r="AO253" s="36" t="s">
        <v>246</v>
      </c>
      <c r="AP253" s="36" t="s">
        <v>246</v>
      </c>
      <c r="AQ253" s="36" t="s">
        <v>246</v>
      </c>
      <c r="AR253" s="36" t="s">
        <v>246</v>
      </c>
      <c r="AS253" s="36" t="s">
        <v>246</v>
      </c>
      <c r="AT253" s="36" t="s">
        <v>246</v>
      </c>
      <c r="AU253" s="36" t="s">
        <v>246</v>
      </c>
      <c r="AV253" s="37" t="s">
        <v>246</v>
      </c>
      <c r="AW253" s="32">
        <v>88.403859999999995</v>
      </c>
      <c r="AX253" s="33">
        <f>[1]TDSheet!$E$110</f>
        <v>88403.86</v>
      </c>
      <c r="AY253" s="33">
        <f>[1]TDSheet!$E$110</f>
        <v>88403.86</v>
      </c>
      <c r="AZ253" s="33">
        <f>[1]TDSheet!$E$110</f>
        <v>88403.86</v>
      </c>
      <c r="BA253" s="33">
        <f>[1]TDSheet!$E$110</f>
        <v>88403.86</v>
      </c>
      <c r="BB253" s="33">
        <f>[1]TDSheet!$E$110</f>
        <v>88403.86</v>
      </c>
      <c r="BC253" s="33">
        <f>[1]TDSheet!$E$110</f>
        <v>88403.86</v>
      </c>
      <c r="BD253" s="33">
        <f>[1]TDSheet!$E$110</f>
        <v>88403.86</v>
      </c>
      <c r="BE253" s="33">
        <f>[1]TDSheet!$E$110</f>
        <v>88403.86</v>
      </c>
      <c r="BF253" s="33">
        <f>[1]TDSheet!$E$110</f>
        <v>88403.86</v>
      </c>
      <c r="BG253" s="33">
        <f>[1]TDSheet!$E$110</f>
        <v>88403.86</v>
      </c>
      <c r="BH253" s="33">
        <f>[1]TDSheet!$E$110</f>
        <v>88403.86</v>
      </c>
      <c r="BI253" s="33">
        <f>[1]TDSheet!$E$110</f>
        <v>88403.86</v>
      </c>
      <c r="BJ253" s="33">
        <f>[1]TDSheet!$E$110</f>
        <v>88403.86</v>
      </c>
      <c r="BK253" s="33">
        <f>[1]TDSheet!$E$110</f>
        <v>88403.86</v>
      </c>
      <c r="BL253" s="33">
        <f>[1]TDSheet!$E$110</f>
        <v>88403.86</v>
      </c>
      <c r="BM253" s="33">
        <f>[1]TDSheet!$E$110</f>
        <v>88403.86</v>
      </c>
      <c r="BN253" s="33">
        <f>[1]TDSheet!$E$110</f>
        <v>88403.86</v>
      </c>
      <c r="BO253" s="33">
        <f>[1]TDSheet!$E$110</f>
        <v>88403.86</v>
      </c>
      <c r="BP253" s="33">
        <f>[1]TDSheet!$E$110</f>
        <v>88403.86</v>
      </c>
      <c r="BQ253" s="33">
        <f>[1]TDSheet!$E$110</f>
        <v>88403.86</v>
      </c>
      <c r="BR253" s="33">
        <f>[1]TDSheet!$E$110</f>
        <v>88403.86</v>
      </c>
      <c r="BS253" s="33">
        <f>[1]TDSheet!$E$110</f>
        <v>88403.86</v>
      </c>
      <c r="BT253" s="33">
        <f>[1]TDSheet!$E$110</f>
        <v>88403.86</v>
      </c>
      <c r="BU253" s="33">
        <f>[1]TDSheet!$E$110</f>
        <v>88403.86</v>
      </c>
      <c r="BV253" s="34">
        <f>[1]TDSheet!$E$110</f>
        <v>88403.86</v>
      </c>
      <c r="BW253" s="23" t="s">
        <v>77</v>
      </c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5"/>
    </row>
    <row r="254" spans="1:97" s="9" customFormat="1" ht="32.25" customHeight="1" x14ac:dyDescent="0.2">
      <c r="A254" s="26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8"/>
      <c r="W254" s="35" t="s">
        <v>247</v>
      </c>
      <c r="X254" s="36" t="s">
        <v>247</v>
      </c>
      <c r="Y254" s="36" t="s">
        <v>247</v>
      </c>
      <c r="Z254" s="36" t="s">
        <v>247</v>
      </c>
      <c r="AA254" s="36" t="s">
        <v>247</v>
      </c>
      <c r="AB254" s="36" t="s">
        <v>247</v>
      </c>
      <c r="AC254" s="36" t="s">
        <v>247</v>
      </c>
      <c r="AD254" s="36" t="s">
        <v>247</v>
      </c>
      <c r="AE254" s="36" t="s">
        <v>247</v>
      </c>
      <c r="AF254" s="36" t="s">
        <v>247</v>
      </c>
      <c r="AG254" s="36" t="s">
        <v>247</v>
      </c>
      <c r="AH254" s="36" t="s">
        <v>247</v>
      </c>
      <c r="AI254" s="36" t="s">
        <v>247</v>
      </c>
      <c r="AJ254" s="36" t="s">
        <v>247</v>
      </c>
      <c r="AK254" s="36" t="s">
        <v>247</v>
      </c>
      <c r="AL254" s="36" t="s">
        <v>247</v>
      </c>
      <c r="AM254" s="36" t="s">
        <v>247</v>
      </c>
      <c r="AN254" s="36" t="s">
        <v>247</v>
      </c>
      <c r="AO254" s="36" t="s">
        <v>247</v>
      </c>
      <c r="AP254" s="36" t="s">
        <v>247</v>
      </c>
      <c r="AQ254" s="36" t="s">
        <v>247</v>
      </c>
      <c r="AR254" s="36" t="s">
        <v>247</v>
      </c>
      <c r="AS254" s="36" t="s">
        <v>247</v>
      </c>
      <c r="AT254" s="36" t="s">
        <v>247</v>
      </c>
      <c r="AU254" s="36" t="s">
        <v>247</v>
      </c>
      <c r="AV254" s="37" t="s">
        <v>247</v>
      </c>
      <c r="AW254" s="32">
        <v>94.636679999999998</v>
      </c>
      <c r="AX254" s="33">
        <f>[1]TDSheet!$E$112</f>
        <v>94636.68</v>
      </c>
      <c r="AY254" s="33">
        <f>[1]TDSheet!$E$112</f>
        <v>94636.68</v>
      </c>
      <c r="AZ254" s="33">
        <f>[1]TDSheet!$E$112</f>
        <v>94636.68</v>
      </c>
      <c r="BA254" s="33">
        <f>[1]TDSheet!$E$112</f>
        <v>94636.68</v>
      </c>
      <c r="BB254" s="33">
        <f>[1]TDSheet!$E$112</f>
        <v>94636.68</v>
      </c>
      <c r="BC254" s="33">
        <f>[1]TDSheet!$E$112</f>
        <v>94636.68</v>
      </c>
      <c r="BD254" s="33">
        <f>[1]TDSheet!$E$112</f>
        <v>94636.68</v>
      </c>
      <c r="BE254" s="33">
        <f>[1]TDSheet!$E$112</f>
        <v>94636.68</v>
      </c>
      <c r="BF254" s="33">
        <f>[1]TDSheet!$E$112</f>
        <v>94636.68</v>
      </c>
      <c r="BG254" s="33">
        <f>[1]TDSheet!$E$112</f>
        <v>94636.68</v>
      </c>
      <c r="BH254" s="33">
        <f>[1]TDSheet!$E$112</f>
        <v>94636.68</v>
      </c>
      <c r="BI254" s="33">
        <f>[1]TDSheet!$E$112</f>
        <v>94636.68</v>
      </c>
      <c r="BJ254" s="33">
        <f>[1]TDSheet!$E$112</f>
        <v>94636.68</v>
      </c>
      <c r="BK254" s="33">
        <f>[1]TDSheet!$E$112</f>
        <v>94636.68</v>
      </c>
      <c r="BL254" s="33">
        <f>[1]TDSheet!$E$112</f>
        <v>94636.68</v>
      </c>
      <c r="BM254" s="33">
        <f>[1]TDSheet!$E$112</f>
        <v>94636.68</v>
      </c>
      <c r="BN254" s="33">
        <f>[1]TDSheet!$E$112</f>
        <v>94636.68</v>
      </c>
      <c r="BO254" s="33">
        <f>[1]TDSheet!$E$112</f>
        <v>94636.68</v>
      </c>
      <c r="BP254" s="33">
        <f>[1]TDSheet!$E$112</f>
        <v>94636.68</v>
      </c>
      <c r="BQ254" s="33">
        <f>[1]TDSheet!$E$112</f>
        <v>94636.68</v>
      </c>
      <c r="BR254" s="33">
        <f>[1]TDSheet!$E$112</f>
        <v>94636.68</v>
      </c>
      <c r="BS254" s="33">
        <f>[1]TDSheet!$E$112</f>
        <v>94636.68</v>
      </c>
      <c r="BT254" s="33">
        <f>[1]TDSheet!$E$112</f>
        <v>94636.68</v>
      </c>
      <c r="BU254" s="33">
        <f>[1]TDSheet!$E$112</f>
        <v>94636.68</v>
      </c>
      <c r="BV254" s="34">
        <f>[1]TDSheet!$E$112</f>
        <v>94636.68</v>
      </c>
      <c r="BW254" s="23" t="s">
        <v>77</v>
      </c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5"/>
    </row>
    <row r="255" spans="1:97" s="9" customFormat="1" ht="32.25" customHeight="1" x14ac:dyDescent="0.2">
      <c r="A255" s="26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8"/>
      <c r="W255" s="35" t="s">
        <v>248</v>
      </c>
      <c r="X255" s="36" t="s">
        <v>248</v>
      </c>
      <c r="Y255" s="36" t="s">
        <v>248</v>
      </c>
      <c r="Z255" s="36" t="s">
        <v>248</v>
      </c>
      <c r="AA255" s="36" t="s">
        <v>248</v>
      </c>
      <c r="AB255" s="36" t="s">
        <v>248</v>
      </c>
      <c r="AC255" s="36" t="s">
        <v>248</v>
      </c>
      <c r="AD255" s="36" t="s">
        <v>248</v>
      </c>
      <c r="AE255" s="36" t="s">
        <v>248</v>
      </c>
      <c r="AF255" s="36" t="s">
        <v>248</v>
      </c>
      <c r="AG255" s="36" t="s">
        <v>248</v>
      </c>
      <c r="AH255" s="36" t="s">
        <v>248</v>
      </c>
      <c r="AI255" s="36" t="s">
        <v>248</v>
      </c>
      <c r="AJ255" s="36" t="s">
        <v>248</v>
      </c>
      <c r="AK255" s="36" t="s">
        <v>248</v>
      </c>
      <c r="AL255" s="36" t="s">
        <v>248</v>
      </c>
      <c r="AM255" s="36" t="s">
        <v>248</v>
      </c>
      <c r="AN255" s="36" t="s">
        <v>248</v>
      </c>
      <c r="AO255" s="36" t="s">
        <v>248</v>
      </c>
      <c r="AP255" s="36" t="s">
        <v>248</v>
      </c>
      <c r="AQ255" s="36" t="s">
        <v>248</v>
      </c>
      <c r="AR255" s="36" t="s">
        <v>248</v>
      </c>
      <c r="AS255" s="36" t="s">
        <v>248</v>
      </c>
      <c r="AT255" s="36" t="s">
        <v>248</v>
      </c>
      <c r="AU255" s="36" t="s">
        <v>248</v>
      </c>
      <c r="AV255" s="37" t="s">
        <v>248</v>
      </c>
      <c r="AW255" s="32">
        <v>62.931719999999999</v>
      </c>
      <c r="AX255" s="33">
        <f>[1]TDSheet!$E$111</f>
        <v>62931.72</v>
      </c>
      <c r="AY255" s="33">
        <f>[1]TDSheet!$E$111</f>
        <v>62931.72</v>
      </c>
      <c r="AZ255" s="33">
        <f>[1]TDSheet!$E$111</f>
        <v>62931.72</v>
      </c>
      <c r="BA255" s="33">
        <f>[1]TDSheet!$E$111</f>
        <v>62931.72</v>
      </c>
      <c r="BB255" s="33">
        <f>[1]TDSheet!$E$111</f>
        <v>62931.72</v>
      </c>
      <c r="BC255" s="33">
        <f>[1]TDSheet!$E$111</f>
        <v>62931.72</v>
      </c>
      <c r="BD255" s="33">
        <f>[1]TDSheet!$E$111</f>
        <v>62931.72</v>
      </c>
      <c r="BE255" s="33">
        <f>[1]TDSheet!$E$111</f>
        <v>62931.72</v>
      </c>
      <c r="BF255" s="33">
        <f>[1]TDSheet!$E$111</f>
        <v>62931.72</v>
      </c>
      <c r="BG255" s="33">
        <f>[1]TDSheet!$E$111</f>
        <v>62931.72</v>
      </c>
      <c r="BH255" s="33">
        <f>[1]TDSheet!$E$111</f>
        <v>62931.72</v>
      </c>
      <c r="BI255" s="33">
        <f>[1]TDSheet!$E$111</f>
        <v>62931.72</v>
      </c>
      <c r="BJ255" s="33">
        <f>[1]TDSheet!$E$111</f>
        <v>62931.72</v>
      </c>
      <c r="BK255" s="33">
        <f>[1]TDSheet!$E$111</f>
        <v>62931.72</v>
      </c>
      <c r="BL255" s="33">
        <f>[1]TDSheet!$E$111</f>
        <v>62931.72</v>
      </c>
      <c r="BM255" s="33">
        <f>[1]TDSheet!$E$111</f>
        <v>62931.72</v>
      </c>
      <c r="BN255" s="33">
        <f>[1]TDSheet!$E$111</f>
        <v>62931.72</v>
      </c>
      <c r="BO255" s="33">
        <f>[1]TDSheet!$E$111</f>
        <v>62931.72</v>
      </c>
      <c r="BP255" s="33">
        <f>[1]TDSheet!$E$111</f>
        <v>62931.72</v>
      </c>
      <c r="BQ255" s="33">
        <f>[1]TDSheet!$E$111</f>
        <v>62931.72</v>
      </c>
      <c r="BR255" s="33">
        <f>[1]TDSheet!$E$111</f>
        <v>62931.72</v>
      </c>
      <c r="BS255" s="33">
        <f>[1]TDSheet!$E$111</f>
        <v>62931.72</v>
      </c>
      <c r="BT255" s="33">
        <f>[1]TDSheet!$E$111</f>
        <v>62931.72</v>
      </c>
      <c r="BU255" s="33">
        <f>[1]TDSheet!$E$111</f>
        <v>62931.72</v>
      </c>
      <c r="BV255" s="34">
        <f>[1]TDSheet!$E$111</f>
        <v>62931.72</v>
      </c>
      <c r="BW255" s="23" t="s">
        <v>77</v>
      </c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5"/>
    </row>
    <row r="256" spans="1:97" s="9" customFormat="1" ht="32.25" customHeight="1" x14ac:dyDescent="0.2">
      <c r="A256" s="26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8"/>
      <c r="W256" s="35" t="s">
        <v>249</v>
      </c>
      <c r="X256" s="36" t="s">
        <v>249</v>
      </c>
      <c r="Y256" s="36" t="s">
        <v>249</v>
      </c>
      <c r="Z256" s="36" t="s">
        <v>249</v>
      </c>
      <c r="AA256" s="36" t="s">
        <v>249</v>
      </c>
      <c r="AB256" s="36" t="s">
        <v>249</v>
      </c>
      <c r="AC256" s="36" t="s">
        <v>249</v>
      </c>
      <c r="AD256" s="36" t="s">
        <v>249</v>
      </c>
      <c r="AE256" s="36" t="s">
        <v>249</v>
      </c>
      <c r="AF256" s="36" t="s">
        <v>249</v>
      </c>
      <c r="AG256" s="36" t="s">
        <v>249</v>
      </c>
      <c r="AH256" s="36" t="s">
        <v>249</v>
      </c>
      <c r="AI256" s="36" t="s">
        <v>249</v>
      </c>
      <c r="AJ256" s="36" t="s">
        <v>249</v>
      </c>
      <c r="AK256" s="36" t="s">
        <v>249</v>
      </c>
      <c r="AL256" s="36" t="s">
        <v>249</v>
      </c>
      <c r="AM256" s="36" t="s">
        <v>249</v>
      </c>
      <c r="AN256" s="36" t="s">
        <v>249</v>
      </c>
      <c r="AO256" s="36" t="s">
        <v>249</v>
      </c>
      <c r="AP256" s="36" t="s">
        <v>249</v>
      </c>
      <c r="AQ256" s="36" t="s">
        <v>249</v>
      </c>
      <c r="AR256" s="36" t="s">
        <v>249</v>
      </c>
      <c r="AS256" s="36" t="s">
        <v>249</v>
      </c>
      <c r="AT256" s="36" t="s">
        <v>249</v>
      </c>
      <c r="AU256" s="36" t="s">
        <v>249</v>
      </c>
      <c r="AV256" s="37" t="s">
        <v>249</v>
      </c>
      <c r="AW256" s="32">
        <v>91.1922</v>
      </c>
      <c r="AX256" s="33">
        <f>[1]TDSheet!$E$116</f>
        <v>91192.2</v>
      </c>
      <c r="AY256" s="33">
        <f>[1]TDSheet!$E$116</f>
        <v>91192.2</v>
      </c>
      <c r="AZ256" s="33">
        <f>[1]TDSheet!$E$116</f>
        <v>91192.2</v>
      </c>
      <c r="BA256" s="33">
        <f>[1]TDSheet!$E$116</f>
        <v>91192.2</v>
      </c>
      <c r="BB256" s="33">
        <f>[1]TDSheet!$E$116</f>
        <v>91192.2</v>
      </c>
      <c r="BC256" s="33">
        <f>[1]TDSheet!$E$116</f>
        <v>91192.2</v>
      </c>
      <c r="BD256" s="33">
        <f>[1]TDSheet!$E$116</f>
        <v>91192.2</v>
      </c>
      <c r="BE256" s="33">
        <f>[1]TDSheet!$E$116</f>
        <v>91192.2</v>
      </c>
      <c r="BF256" s="33">
        <f>[1]TDSheet!$E$116</f>
        <v>91192.2</v>
      </c>
      <c r="BG256" s="33">
        <f>[1]TDSheet!$E$116</f>
        <v>91192.2</v>
      </c>
      <c r="BH256" s="33">
        <f>[1]TDSheet!$E$116</f>
        <v>91192.2</v>
      </c>
      <c r="BI256" s="33">
        <f>[1]TDSheet!$E$116</f>
        <v>91192.2</v>
      </c>
      <c r="BJ256" s="33">
        <f>[1]TDSheet!$E$116</f>
        <v>91192.2</v>
      </c>
      <c r="BK256" s="33">
        <f>[1]TDSheet!$E$116</f>
        <v>91192.2</v>
      </c>
      <c r="BL256" s="33">
        <f>[1]TDSheet!$E$116</f>
        <v>91192.2</v>
      </c>
      <c r="BM256" s="33">
        <f>[1]TDSheet!$E$116</f>
        <v>91192.2</v>
      </c>
      <c r="BN256" s="33">
        <f>[1]TDSheet!$E$116</f>
        <v>91192.2</v>
      </c>
      <c r="BO256" s="33">
        <f>[1]TDSheet!$E$116</f>
        <v>91192.2</v>
      </c>
      <c r="BP256" s="33">
        <f>[1]TDSheet!$E$116</f>
        <v>91192.2</v>
      </c>
      <c r="BQ256" s="33">
        <f>[1]TDSheet!$E$116</f>
        <v>91192.2</v>
      </c>
      <c r="BR256" s="33">
        <f>[1]TDSheet!$E$116</f>
        <v>91192.2</v>
      </c>
      <c r="BS256" s="33">
        <f>[1]TDSheet!$E$116</f>
        <v>91192.2</v>
      </c>
      <c r="BT256" s="33">
        <f>[1]TDSheet!$E$116</f>
        <v>91192.2</v>
      </c>
      <c r="BU256" s="33">
        <f>[1]TDSheet!$E$116</f>
        <v>91192.2</v>
      </c>
      <c r="BV256" s="34">
        <f>[1]TDSheet!$E$116</f>
        <v>91192.2</v>
      </c>
      <c r="BW256" s="23" t="s">
        <v>77</v>
      </c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5"/>
    </row>
    <row r="257" spans="1:97" s="9" customFormat="1" ht="32.25" customHeight="1" x14ac:dyDescent="0.2">
      <c r="A257" s="26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8"/>
      <c r="W257" s="35" t="s">
        <v>250</v>
      </c>
      <c r="X257" s="36" t="s">
        <v>250</v>
      </c>
      <c r="Y257" s="36" t="s">
        <v>250</v>
      </c>
      <c r="Z257" s="36" t="s">
        <v>250</v>
      </c>
      <c r="AA257" s="36" t="s">
        <v>250</v>
      </c>
      <c r="AB257" s="36" t="s">
        <v>250</v>
      </c>
      <c r="AC257" s="36" t="s">
        <v>250</v>
      </c>
      <c r="AD257" s="36" t="s">
        <v>250</v>
      </c>
      <c r="AE257" s="36" t="s">
        <v>250</v>
      </c>
      <c r="AF257" s="36" t="s">
        <v>250</v>
      </c>
      <c r="AG257" s="36" t="s">
        <v>250</v>
      </c>
      <c r="AH257" s="36" t="s">
        <v>250</v>
      </c>
      <c r="AI257" s="36" t="s">
        <v>250</v>
      </c>
      <c r="AJ257" s="36" t="s">
        <v>250</v>
      </c>
      <c r="AK257" s="36" t="s">
        <v>250</v>
      </c>
      <c r="AL257" s="36" t="s">
        <v>250</v>
      </c>
      <c r="AM257" s="36" t="s">
        <v>250</v>
      </c>
      <c r="AN257" s="36" t="s">
        <v>250</v>
      </c>
      <c r="AO257" s="36" t="s">
        <v>250</v>
      </c>
      <c r="AP257" s="36" t="s">
        <v>250</v>
      </c>
      <c r="AQ257" s="36" t="s">
        <v>250</v>
      </c>
      <c r="AR257" s="36" t="s">
        <v>250</v>
      </c>
      <c r="AS257" s="36" t="s">
        <v>250</v>
      </c>
      <c r="AT257" s="36" t="s">
        <v>250</v>
      </c>
      <c r="AU257" s="36" t="s">
        <v>250</v>
      </c>
      <c r="AV257" s="37" t="s">
        <v>250</v>
      </c>
      <c r="AW257" s="32">
        <v>91.670400000000001</v>
      </c>
      <c r="AX257" s="33">
        <f>[1]TDSheet!$E$113</f>
        <v>91670.399999999994</v>
      </c>
      <c r="AY257" s="33">
        <f>[1]TDSheet!$E$113</f>
        <v>91670.399999999994</v>
      </c>
      <c r="AZ257" s="33">
        <f>[1]TDSheet!$E$113</f>
        <v>91670.399999999994</v>
      </c>
      <c r="BA257" s="33">
        <f>[1]TDSheet!$E$113</f>
        <v>91670.399999999994</v>
      </c>
      <c r="BB257" s="33">
        <f>[1]TDSheet!$E$113</f>
        <v>91670.399999999994</v>
      </c>
      <c r="BC257" s="33">
        <f>[1]TDSheet!$E$113</f>
        <v>91670.399999999994</v>
      </c>
      <c r="BD257" s="33">
        <f>[1]TDSheet!$E$113</f>
        <v>91670.399999999994</v>
      </c>
      <c r="BE257" s="33">
        <f>[1]TDSheet!$E$113</f>
        <v>91670.399999999994</v>
      </c>
      <c r="BF257" s="33">
        <f>[1]TDSheet!$E$113</f>
        <v>91670.399999999994</v>
      </c>
      <c r="BG257" s="33">
        <f>[1]TDSheet!$E$113</f>
        <v>91670.399999999994</v>
      </c>
      <c r="BH257" s="33">
        <f>[1]TDSheet!$E$113</f>
        <v>91670.399999999994</v>
      </c>
      <c r="BI257" s="33">
        <f>[1]TDSheet!$E$113</f>
        <v>91670.399999999994</v>
      </c>
      <c r="BJ257" s="33">
        <f>[1]TDSheet!$E$113</f>
        <v>91670.399999999994</v>
      </c>
      <c r="BK257" s="33">
        <f>[1]TDSheet!$E$113</f>
        <v>91670.399999999994</v>
      </c>
      <c r="BL257" s="33">
        <f>[1]TDSheet!$E$113</f>
        <v>91670.399999999994</v>
      </c>
      <c r="BM257" s="33">
        <f>[1]TDSheet!$E$113</f>
        <v>91670.399999999994</v>
      </c>
      <c r="BN257" s="33">
        <f>[1]TDSheet!$E$113</f>
        <v>91670.399999999994</v>
      </c>
      <c r="BO257" s="33">
        <f>[1]TDSheet!$E$113</f>
        <v>91670.399999999994</v>
      </c>
      <c r="BP257" s="33">
        <f>[1]TDSheet!$E$113</f>
        <v>91670.399999999994</v>
      </c>
      <c r="BQ257" s="33">
        <f>[1]TDSheet!$E$113</f>
        <v>91670.399999999994</v>
      </c>
      <c r="BR257" s="33">
        <f>[1]TDSheet!$E$113</f>
        <v>91670.399999999994</v>
      </c>
      <c r="BS257" s="33">
        <f>[1]TDSheet!$E$113</f>
        <v>91670.399999999994</v>
      </c>
      <c r="BT257" s="33">
        <f>[1]TDSheet!$E$113</f>
        <v>91670.399999999994</v>
      </c>
      <c r="BU257" s="33">
        <f>[1]TDSheet!$E$113</f>
        <v>91670.399999999994</v>
      </c>
      <c r="BV257" s="34">
        <f>[1]TDSheet!$E$113</f>
        <v>91670.399999999994</v>
      </c>
      <c r="BW257" s="23" t="s">
        <v>77</v>
      </c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5"/>
    </row>
    <row r="258" spans="1:97" s="9" customFormat="1" ht="32.25" customHeight="1" x14ac:dyDescent="0.2">
      <c r="A258" s="26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8"/>
      <c r="W258" s="35" t="s">
        <v>251</v>
      </c>
      <c r="X258" s="36" t="s">
        <v>251</v>
      </c>
      <c r="Y258" s="36" t="s">
        <v>251</v>
      </c>
      <c r="Z258" s="36" t="s">
        <v>251</v>
      </c>
      <c r="AA258" s="36" t="s">
        <v>251</v>
      </c>
      <c r="AB258" s="36" t="s">
        <v>251</v>
      </c>
      <c r="AC258" s="36" t="s">
        <v>251</v>
      </c>
      <c r="AD258" s="36" t="s">
        <v>251</v>
      </c>
      <c r="AE258" s="36" t="s">
        <v>251</v>
      </c>
      <c r="AF258" s="36" t="s">
        <v>251</v>
      </c>
      <c r="AG258" s="36" t="s">
        <v>251</v>
      </c>
      <c r="AH258" s="36" t="s">
        <v>251</v>
      </c>
      <c r="AI258" s="36" t="s">
        <v>251</v>
      </c>
      <c r="AJ258" s="36" t="s">
        <v>251</v>
      </c>
      <c r="AK258" s="36" t="s">
        <v>251</v>
      </c>
      <c r="AL258" s="36" t="s">
        <v>251</v>
      </c>
      <c r="AM258" s="36" t="s">
        <v>251</v>
      </c>
      <c r="AN258" s="36" t="s">
        <v>251</v>
      </c>
      <c r="AO258" s="36" t="s">
        <v>251</v>
      </c>
      <c r="AP258" s="36" t="s">
        <v>251</v>
      </c>
      <c r="AQ258" s="36" t="s">
        <v>251</v>
      </c>
      <c r="AR258" s="36" t="s">
        <v>251</v>
      </c>
      <c r="AS258" s="36" t="s">
        <v>251</v>
      </c>
      <c r="AT258" s="36" t="s">
        <v>251</v>
      </c>
      <c r="AU258" s="36" t="s">
        <v>251</v>
      </c>
      <c r="AV258" s="37" t="s">
        <v>251</v>
      </c>
      <c r="AW258" s="32">
        <v>178.87925999999999</v>
      </c>
      <c r="AX258" s="33">
        <f>[1]TDSheet!$E$115</f>
        <v>178879.26</v>
      </c>
      <c r="AY258" s="33">
        <f>[1]TDSheet!$E$115</f>
        <v>178879.26</v>
      </c>
      <c r="AZ258" s="33">
        <f>[1]TDSheet!$E$115</f>
        <v>178879.26</v>
      </c>
      <c r="BA258" s="33">
        <f>[1]TDSheet!$E$115</f>
        <v>178879.26</v>
      </c>
      <c r="BB258" s="33">
        <f>[1]TDSheet!$E$115</f>
        <v>178879.26</v>
      </c>
      <c r="BC258" s="33">
        <f>[1]TDSheet!$E$115</f>
        <v>178879.26</v>
      </c>
      <c r="BD258" s="33">
        <f>[1]TDSheet!$E$115</f>
        <v>178879.26</v>
      </c>
      <c r="BE258" s="33">
        <f>[1]TDSheet!$E$115</f>
        <v>178879.26</v>
      </c>
      <c r="BF258" s="33">
        <f>[1]TDSheet!$E$115</f>
        <v>178879.26</v>
      </c>
      <c r="BG258" s="33">
        <f>[1]TDSheet!$E$115</f>
        <v>178879.26</v>
      </c>
      <c r="BH258" s="33">
        <f>[1]TDSheet!$E$115</f>
        <v>178879.26</v>
      </c>
      <c r="BI258" s="33">
        <f>[1]TDSheet!$E$115</f>
        <v>178879.26</v>
      </c>
      <c r="BJ258" s="33">
        <f>[1]TDSheet!$E$115</f>
        <v>178879.26</v>
      </c>
      <c r="BK258" s="33">
        <f>[1]TDSheet!$E$115</f>
        <v>178879.26</v>
      </c>
      <c r="BL258" s="33">
        <f>[1]TDSheet!$E$115</f>
        <v>178879.26</v>
      </c>
      <c r="BM258" s="33">
        <f>[1]TDSheet!$E$115</f>
        <v>178879.26</v>
      </c>
      <c r="BN258" s="33">
        <f>[1]TDSheet!$E$115</f>
        <v>178879.26</v>
      </c>
      <c r="BO258" s="33">
        <f>[1]TDSheet!$E$115</f>
        <v>178879.26</v>
      </c>
      <c r="BP258" s="33">
        <f>[1]TDSheet!$E$115</f>
        <v>178879.26</v>
      </c>
      <c r="BQ258" s="33">
        <f>[1]TDSheet!$E$115</f>
        <v>178879.26</v>
      </c>
      <c r="BR258" s="33">
        <f>[1]TDSheet!$E$115</f>
        <v>178879.26</v>
      </c>
      <c r="BS258" s="33">
        <f>[1]TDSheet!$E$115</f>
        <v>178879.26</v>
      </c>
      <c r="BT258" s="33">
        <f>[1]TDSheet!$E$115</f>
        <v>178879.26</v>
      </c>
      <c r="BU258" s="33">
        <f>[1]TDSheet!$E$115</f>
        <v>178879.26</v>
      </c>
      <c r="BV258" s="34">
        <f>[1]TDSheet!$E$115</f>
        <v>178879.26</v>
      </c>
      <c r="BW258" s="23" t="s">
        <v>77</v>
      </c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5"/>
    </row>
    <row r="259" spans="1:97" s="9" customFormat="1" ht="32.25" customHeight="1" x14ac:dyDescent="0.2">
      <c r="A259" s="26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8"/>
      <c r="W259" s="35" t="s">
        <v>252</v>
      </c>
      <c r="X259" s="36" t="s">
        <v>252</v>
      </c>
      <c r="Y259" s="36" t="s">
        <v>252</v>
      </c>
      <c r="Z259" s="36" t="s">
        <v>252</v>
      </c>
      <c r="AA259" s="36" t="s">
        <v>252</v>
      </c>
      <c r="AB259" s="36" t="s">
        <v>252</v>
      </c>
      <c r="AC259" s="36" t="s">
        <v>252</v>
      </c>
      <c r="AD259" s="36" t="s">
        <v>252</v>
      </c>
      <c r="AE259" s="36" t="s">
        <v>252</v>
      </c>
      <c r="AF259" s="36" t="s">
        <v>252</v>
      </c>
      <c r="AG259" s="36" t="s">
        <v>252</v>
      </c>
      <c r="AH259" s="36" t="s">
        <v>252</v>
      </c>
      <c r="AI259" s="36" t="s">
        <v>252</v>
      </c>
      <c r="AJ259" s="36" t="s">
        <v>252</v>
      </c>
      <c r="AK259" s="36" t="s">
        <v>252</v>
      </c>
      <c r="AL259" s="36" t="s">
        <v>252</v>
      </c>
      <c r="AM259" s="36" t="s">
        <v>252</v>
      </c>
      <c r="AN259" s="36" t="s">
        <v>252</v>
      </c>
      <c r="AO259" s="36" t="s">
        <v>252</v>
      </c>
      <c r="AP259" s="36" t="s">
        <v>252</v>
      </c>
      <c r="AQ259" s="36" t="s">
        <v>252</v>
      </c>
      <c r="AR259" s="36" t="s">
        <v>252</v>
      </c>
      <c r="AS259" s="36" t="s">
        <v>252</v>
      </c>
      <c r="AT259" s="36" t="s">
        <v>252</v>
      </c>
      <c r="AU259" s="36" t="s">
        <v>252</v>
      </c>
      <c r="AV259" s="37" t="s">
        <v>252</v>
      </c>
      <c r="AW259" s="32">
        <v>141.81904</v>
      </c>
      <c r="AX259" s="33">
        <f>[1]TDSheet!$E$114</f>
        <v>141819.04</v>
      </c>
      <c r="AY259" s="33">
        <f>[1]TDSheet!$E$114</f>
        <v>141819.04</v>
      </c>
      <c r="AZ259" s="33">
        <f>[1]TDSheet!$E$114</f>
        <v>141819.04</v>
      </c>
      <c r="BA259" s="33">
        <f>[1]TDSheet!$E$114</f>
        <v>141819.04</v>
      </c>
      <c r="BB259" s="33">
        <f>[1]TDSheet!$E$114</f>
        <v>141819.04</v>
      </c>
      <c r="BC259" s="33">
        <f>[1]TDSheet!$E$114</f>
        <v>141819.04</v>
      </c>
      <c r="BD259" s="33">
        <f>[1]TDSheet!$E$114</f>
        <v>141819.04</v>
      </c>
      <c r="BE259" s="33">
        <f>[1]TDSheet!$E$114</f>
        <v>141819.04</v>
      </c>
      <c r="BF259" s="33">
        <f>[1]TDSheet!$E$114</f>
        <v>141819.04</v>
      </c>
      <c r="BG259" s="33">
        <f>[1]TDSheet!$E$114</f>
        <v>141819.04</v>
      </c>
      <c r="BH259" s="33">
        <f>[1]TDSheet!$E$114</f>
        <v>141819.04</v>
      </c>
      <c r="BI259" s="33">
        <f>[1]TDSheet!$E$114</f>
        <v>141819.04</v>
      </c>
      <c r="BJ259" s="33">
        <f>[1]TDSheet!$E$114</f>
        <v>141819.04</v>
      </c>
      <c r="BK259" s="33">
        <f>[1]TDSheet!$E$114</f>
        <v>141819.04</v>
      </c>
      <c r="BL259" s="33">
        <f>[1]TDSheet!$E$114</f>
        <v>141819.04</v>
      </c>
      <c r="BM259" s="33">
        <f>[1]TDSheet!$E$114</f>
        <v>141819.04</v>
      </c>
      <c r="BN259" s="33">
        <f>[1]TDSheet!$E$114</f>
        <v>141819.04</v>
      </c>
      <c r="BO259" s="33">
        <f>[1]TDSheet!$E$114</f>
        <v>141819.04</v>
      </c>
      <c r="BP259" s="33">
        <f>[1]TDSheet!$E$114</f>
        <v>141819.04</v>
      </c>
      <c r="BQ259" s="33">
        <f>[1]TDSheet!$E$114</f>
        <v>141819.04</v>
      </c>
      <c r="BR259" s="33">
        <f>[1]TDSheet!$E$114</f>
        <v>141819.04</v>
      </c>
      <c r="BS259" s="33">
        <f>[1]TDSheet!$E$114</f>
        <v>141819.04</v>
      </c>
      <c r="BT259" s="33">
        <f>[1]TDSheet!$E$114</f>
        <v>141819.04</v>
      </c>
      <c r="BU259" s="33">
        <f>[1]TDSheet!$E$114</f>
        <v>141819.04</v>
      </c>
      <c r="BV259" s="34">
        <f>[1]TDSheet!$E$114</f>
        <v>141819.04</v>
      </c>
      <c r="BW259" s="23" t="s">
        <v>77</v>
      </c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5"/>
    </row>
    <row r="260" spans="1:97" s="9" customFormat="1" ht="32.25" customHeight="1" x14ac:dyDescent="0.2">
      <c r="A260" s="26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8"/>
      <c r="W260" s="35" t="s">
        <v>253</v>
      </c>
      <c r="X260" s="36" t="s">
        <v>253</v>
      </c>
      <c r="Y260" s="36" t="s">
        <v>253</v>
      </c>
      <c r="Z260" s="36" t="s">
        <v>253</v>
      </c>
      <c r="AA260" s="36" t="s">
        <v>253</v>
      </c>
      <c r="AB260" s="36" t="s">
        <v>253</v>
      </c>
      <c r="AC260" s="36" t="s">
        <v>253</v>
      </c>
      <c r="AD260" s="36" t="s">
        <v>253</v>
      </c>
      <c r="AE260" s="36" t="s">
        <v>253</v>
      </c>
      <c r="AF260" s="36" t="s">
        <v>253</v>
      </c>
      <c r="AG260" s="36" t="s">
        <v>253</v>
      </c>
      <c r="AH260" s="36" t="s">
        <v>253</v>
      </c>
      <c r="AI260" s="36" t="s">
        <v>253</v>
      </c>
      <c r="AJ260" s="36" t="s">
        <v>253</v>
      </c>
      <c r="AK260" s="36" t="s">
        <v>253</v>
      </c>
      <c r="AL260" s="36" t="s">
        <v>253</v>
      </c>
      <c r="AM260" s="36" t="s">
        <v>253</v>
      </c>
      <c r="AN260" s="36" t="s">
        <v>253</v>
      </c>
      <c r="AO260" s="36" t="s">
        <v>253</v>
      </c>
      <c r="AP260" s="36" t="s">
        <v>253</v>
      </c>
      <c r="AQ260" s="36" t="s">
        <v>253</v>
      </c>
      <c r="AR260" s="36" t="s">
        <v>253</v>
      </c>
      <c r="AS260" s="36" t="s">
        <v>253</v>
      </c>
      <c r="AT260" s="36" t="s">
        <v>253</v>
      </c>
      <c r="AU260" s="36" t="s">
        <v>253</v>
      </c>
      <c r="AV260" s="37" t="s">
        <v>253</v>
      </c>
      <c r="AW260" s="32">
        <v>102.29904999999999</v>
      </c>
      <c r="AX260" s="33">
        <f>[1]TDSheet!$E$117</f>
        <v>102299.05</v>
      </c>
      <c r="AY260" s="33">
        <f>[1]TDSheet!$E$117</f>
        <v>102299.05</v>
      </c>
      <c r="AZ260" s="33">
        <f>[1]TDSheet!$E$117</f>
        <v>102299.05</v>
      </c>
      <c r="BA260" s="33">
        <f>[1]TDSheet!$E$117</f>
        <v>102299.05</v>
      </c>
      <c r="BB260" s="33">
        <f>[1]TDSheet!$E$117</f>
        <v>102299.05</v>
      </c>
      <c r="BC260" s="33">
        <f>[1]TDSheet!$E$117</f>
        <v>102299.05</v>
      </c>
      <c r="BD260" s="33">
        <f>[1]TDSheet!$E$117</f>
        <v>102299.05</v>
      </c>
      <c r="BE260" s="33">
        <f>[1]TDSheet!$E$117</f>
        <v>102299.05</v>
      </c>
      <c r="BF260" s="33">
        <f>[1]TDSheet!$E$117</f>
        <v>102299.05</v>
      </c>
      <c r="BG260" s="33">
        <f>[1]TDSheet!$E$117</f>
        <v>102299.05</v>
      </c>
      <c r="BH260" s="33">
        <f>[1]TDSheet!$E$117</f>
        <v>102299.05</v>
      </c>
      <c r="BI260" s="33">
        <f>[1]TDSheet!$E$117</f>
        <v>102299.05</v>
      </c>
      <c r="BJ260" s="33">
        <f>[1]TDSheet!$E$117</f>
        <v>102299.05</v>
      </c>
      <c r="BK260" s="33">
        <f>[1]TDSheet!$E$117</f>
        <v>102299.05</v>
      </c>
      <c r="BL260" s="33">
        <f>[1]TDSheet!$E$117</f>
        <v>102299.05</v>
      </c>
      <c r="BM260" s="33">
        <f>[1]TDSheet!$E$117</f>
        <v>102299.05</v>
      </c>
      <c r="BN260" s="33">
        <f>[1]TDSheet!$E$117</f>
        <v>102299.05</v>
      </c>
      <c r="BO260" s="33">
        <f>[1]TDSheet!$E$117</f>
        <v>102299.05</v>
      </c>
      <c r="BP260" s="33">
        <f>[1]TDSheet!$E$117</f>
        <v>102299.05</v>
      </c>
      <c r="BQ260" s="33">
        <f>[1]TDSheet!$E$117</f>
        <v>102299.05</v>
      </c>
      <c r="BR260" s="33">
        <f>[1]TDSheet!$E$117</f>
        <v>102299.05</v>
      </c>
      <c r="BS260" s="33">
        <f>[1]TDSheet!$E$117</f>
        <v>102299.05</v>
      </c>
      <c r="BT260" s="33">
        <f>[1]TDSheet!$E$117</f>
        <v>102299.05</v>
      </c>
      <c r="BU260" s="33">
        <f>[1]TDSheet!$E$117</f>
        <v>102299.05</v>
      </c>
      <c r="BV260" s="34">
        <f>[1]TDSheet!$E$117</f>
        <v>102299.05</v>
      </c>
      <c r="BW260" s="23" t="s">
        <v>77</v>
      </c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5"/>
    </row>
    <row r="261" spans="1:97" s="9" customFormat="1" ht="32.25" customHeight="1" x14ac:dyDescent="0.2">
      <c r="A261" s="26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8"/>
      <c r="W261" s="35" t="s">
        <v>254</v>
      </c>
      <c r="X261" s="36" t="s">
        <v>254</v>
      </c>
      <c r="Y261" s="36" t="s">
        <v>254</v>
      </c>
      <c r="Z261" s="36" t="s">
        <v>254</v>
      </c>
      <c r="AA261" s="36" t="s">
        <v>254</v>
      </c>
      <c r="AB261" s="36" t="s">
        <v>254</v>
      </c>
      <c r="AC261" s="36" t="s">
        <v>254</v>
      </c>
      <c r="AD261" s="36" t="s">
        <v>254</v>
      </c>
      <c r="AE261" s="36" t="s">
        <v>254</v>
      </c>
      <c r="AF261" s="36" t="s">
        <v>254</v>
      </c>
      <c r="AG261" s="36" t="s">
        <v>254</v>
      </c>
      <c r="AH261" s="36" t="s">
        <v>254</v>
      </c>
      <c r="AI261" s="36" t="s">
        <v>254</v>
      </c>
      <c r="AJ261" s="36" t="s">
        <v>254</v>
      </c>
      <c r="AK261" s="36" t="s">
        <v>254</v>
      </c>
      <c r="AL261" s="36" t="s">
        <v>254</v>
      </c>
      <c r="AM261" s="36" t="s">
        <v>254</v>
      </c>
      <c r="AN261" s="36" t="s">
        <v>254</v>
      </c>
      <c r="AO261" s="36" t="s">
        <v>254</v>
      </c>
      <c r="AP261" s="36" t="s">
        <v>254</v>
      </c>
      <c r="AQ261" s="36" t="s">
        <v>254</v>
      </c>
      <c r="AR261" s="36" t="s">
        <v>254</v>
      </c>
      <c r="AS261" s="36" t="s">
        <v>254</v>
      </c>
      <c r="AT261" s="36" t="s">
        <v>254</v>
      </c>
      <c r="AU261" s="36" t="s">
        <v>254</v>
      </c>
      <c r="AV261" s="37" t="s">
        <v>254</v>
      </c>
      <c r="AW261" s="32">
        <v>141.81904</v>
      </c>
      <c r="AX261" s="33">
        <f>[1]TDSheet!$E$120</f>
        <v>141819.04</v>
      </c>
      <c r="AY261" s="33">
        <f>[1]TDSheet!$E$120</f>
        <v>141819.04</v>
      </c>
      <c r="AZ261" s="33">
        <f>[1]TDSheet!$E$120</f>
        <v>141819.04</v>
      </c>
      <c r="BA261" s="33">
        <f>[1]TDSheet!$E$120</f>
        <v>141819.04</v>
      </c>
      <c r="BB261" s="33">
        <f>[1]TDSheet!$E$120</f>
        <v>141819.04</v>
      </c>
      <c r="BC261" s="33">
        <f>[1]TDSheet!$E$120</f>
        <v>141819.04</v>
      </c>
      <c r="BD261" s="33">
        <f>[1]TDSheet!$E$120</f>
        <v>141819.04</v>
      </c>
      <c r="BE261" s="33">
        <f>[1]TDSheet!$E$120</f>
        <v>141819.04</v>
      </c>
      <c r="BF261" s="33">
        <f>[1]TDSheet!$E$120</f>
        <v>141819.04</v>
      </c>
      <c r="BG261" s="33">
        <f>[1]TDSheet!$E$120</f>
        <v>141819.04</v>
      </c>
      <c r="BH261" s="33">
        <f>[1]TDSheet!$E$120</f>
        <v>141819.04</v>
      </c>
      <c r="BI261" s="33">
        <f>[1]TDSheet!$E$120</f>
        <v>141819.04</v>
      </c>
      <c r="BJ261" s="33">
        <f>[1]TDSheet!$E$120</f>
        <v>141819.04</v>
      </c>
      <c r="BK261" s="33">
        <f>[1]TDSheet!$E$120</f>
        <v>141819.04</v>
      </c>
      <c r="BL261" s="33">
        <f>[1]TDSheet!$E$120</f>
        <v>141819.04</v>
      </c>
      <c r="BM261" s="33">
        <f>[1]TDSheet!$E$120</f>
        <v>141819.04</v>
      </c>
      <c r="BN261" s="33">
        <f>[1]TDSheet!$E$120</f>
        <v>141819.04</v>
      </c>
      <c r="BO261" s="33">
        <f>[1]TDSheet!$E$120</f>
        <v>141819.04</v>
      </c>
      <c r="BP261" s="33">
        <f>[1]TDSheet!$E$120</f>
        <v>141819.04</v>
      </c>
      <c r="BQ261" s="33">
        <f>[1]TDSheet!$E$120</f>
        <v>141819.04</v>
      </c>
      <c r="BR261" s="33">
        <f>[1]TDSheet!$E$120</f>
        <v>141819.04</v>
      </c>
      <c r="BS261" s="33">
        <f>[1]TDSheet!$E$120</f>
        <v>141819.04</v>
      </c>
      <c r="BT261" s="33">
        <f>[1]TDSheet!$E$120</f>
        <v>141819.04</v>
      </c>
      <c r="BU261" s="33">
        <f>[1]TDSheet!$E$120</f>
        <v>141819.04</v>
      </c>
      <c r="BV261" s="34">
        <f>[1]TDSheet!$E$120</f>
        <v>141819.04</v>
      </c>
      <c r="BW261" s="23" t="s">
        <v>77</v>
      </c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5"/>
    </row>
    <row r="262" spans="1:97" s="9" customFormat="1" ht="32.25" customHeight="1" x14ac:dyDescent="0.2">
      <c r="A262" s="26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8"/>
      <c r="W262" s="35" t="s">
        <v>255</v>
      </c>
      <c r="X262" s="36" t="s">
        <v>255</v>
      </c>
      <c r="Y262" s="36" t="s">
        <v>255</v>
      </c>
      <c r="Z262" s="36" t="s">
        <v>255</v>
      </c>
      <c r="AA262" s="36" t="s">
        <v>255</v>
      </c>
      <c r="AB262" s="36" t="s">
        <v>255</v>
      </c>
      <c r="AC262" s="36" t="s">
        <v>255</v>
      </c>
      <c r="AD262" s="36" t="s">
        <v>255</v>
      </c>
      <c r="AE262" s="36" t="s">
        <v>255</v>
      </c>
      <c r="AF262" s="36" t="s">
        <v>255</v>
      </c>
      <c r="AG262" s="36" t="s">
        <v>255</v>
      </c>
      <c r="AH262" s="36" t="s">
        <v>255</v>
      </c>
      <c r="AI262" s="36" t="s">
        <v>255</v>
      </c>
      <c r="AJ262" s="36" t="s">
        <v>255</v>
      </c>
      <c r="AK262" s="36" t="s">
        <v>255</v>
      </c>
      <c r="AL262" s="36" t="s">
        <v>255</v>
      </c>
      <c r="AM262" s="36" t="s">
        <v>255</v>
      </c>
      <c r="AN262" s="36" t="s">
        <v>255</v>
      </c>
      <c r="AO262" s="36" t="s">
        <v>255</v>
      </c>
      <c r="AP262" s="36" t="s">
        <v>255</v>
      </c>
      <c r="AQ262" s="36" t="s">
        <v>255</v>
      </c>
      <c r="AR262" s="36" t="s">
        <v>255</v>
      </c>
      <c r="AS262" s="36" t="s">
        <v>255</v>
      </c>
      <c r="AT262" s="36" t="s">
        <v>255</v>
      </c>
      <c r="AU262" s="36" t="s">
        <v>255</v>
      </c>
      <c r="AV262" s="37" t="s">
        <v>255</v>
      </c>
      <c r="AW262" s="32">
        <v>151.05654000000001</v>
      </c>
      <c r="AX262" s="33">
        <f>[1]TDSheet!$E$121</f>
        <v>151056.54</v>
      </c>
      <c r="AY262" s="33">
        <f>[1]TDSheet!$E$121</f>
        <v>151056.54</v>
      </c>
      <c r="AZ262" s="33">
        <f>[1]TDSheet!$E$121</f>
        <v>151056.54</v>
      </c>
      <c r="BA262" s="33">
        <f>[1]TDSheet!$E$121</f>
        <v>151056.54</v>
      </c>
      <c r="BB262" s="33">
        <f>[1]TDSheet!$E$121</f>
        <v>151056.54</v>
      </c>
      <c r="BC262" s="33">
        <f>[1]TDSheet!$E$121</f>
        <v>151056.54</v>
      </c>
      <c r="BD262" s="33">
        <f>[1]TDSheet!$E$121</f>
        <v>151056.54</v>
      </c>
      <c r="BE262" s="33">
        <f>[1]TDSheet!$E$121</f>
        <v>151056.54</v>
      </c>
      <c r="BF262" s="33">
        <f>[1]TDSheet!$E$121</f>
        <v>151056.54</v>
      </c>
      <c r="BG262" s="33">
        <f>[1]TDSheet!$E$121</f>
        <v>151056.54</v>
      </c>
      <c r="BH262" s="33">
        <f>[1]TDSheet!$E$121</f>
        <v>151056.54</v>
      </c>
      <c r="BI262" s="33">
        <f>[1]TDSheet!$E$121</f>
        <v>151056.54</v>
      </c>
      <c r="BJ262" s="33">
        <f>[1]TDSheet!$E$121</f>
        <v>151056.54</v>
      </c>
      <c r="BK262" s="33">
        <f>[1]TDSheet!$E$121</f>
        <v>151056.54</v>
      </c>
      <c r="BL262" s="33">
        <f>[1]TDSheet!$E$121</f>
        <v>151056.54</v>
      </c>
      <c r="BM262" s="33">
        <f>[1]TDSheet!$E$121</f>
        <v>151056.54</v>
      </c>
      <c r="BN262" s="33">
        <f>[1]TDSheet!$E$121</f>
        <v>151056.54</v>
      </c>
      <c r="BO262" s="33">
        <f>[1]TDSheet!$E$121</f>
        <v>151056.54</v>
      </c>
      <c r="BP262" s="33">
        <f>[1]TDSheet!$E$121</f>
        <v>151056.54</v>
      </c>
      <c r="BQ262" s="33">
        <f>[1]TDSheet!$E$121</f>
        <v>151056.54</v>
      </c>
      <c r="BR262" s="33">
        <f>[1]TDSheet!$E$121</f>
        <v>151056.54</v>
      </c>
      <c r="BS262" s="33">
        <f>[1]TDSheet!$E$121</f>
        <v>151056.54</v>
      </c>
      <c r="BT262" s="33">
        <f>[1]TDSheet!$E$121</f>
        <v>151056.54</v>
      </c>
      <c r="BU262" s="33">
        <f>[1]TDSheet!$E$121</f>
        <v>151056.54</v>
      </c>
      <c r="BV262" s="34">
        <f>[1]TDSheet!$E$121</f>
        <v>151056.54</v>
      </c>
      <c r="BW262" s="23" t="s">
        <v>77</v>
      </c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5"/>
    </row>
    <row r="263" spans="1:97" s="9" customFormat="1" ht="32.25" customHeight="1" x14ac:dyDescent="0.2">
      <c r="A263" s="26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8"/>
      <c r="W263" s="35" t="s">
        <v>256</v>
      </c>
      <c r="X263" s="36" t="s">
        <v>256</v>
      </c>
      <c r="Y263" s="36" t="s">
        <v>256</v>
      </c>
      <c r="Z263" s="36" t="s">
        <v>256</v>
      </c>
      <c r="AA263" s="36" t="s">
        <v>256</v>
      </c>
      <c r="AB263" s="36" t="s">
        <v>256</v>
      </c>
      <c r="AC263" s="36" t="s">
        <v>256</v>
      </c>
      <c r="AD263" s="36" t="s">
        <v>256</v>
      </c>
      <c r="AE263" s="36" t="s">
        <v>256</v>
      </c>
      <c r="AF263" s="36" t="s">
        <v>256</v>
      </c>
      <c r="AG263" s="36" t="s">
        <v>256</v>
      </c>
      <c r="AH263" s="36" t="s">
        <v>256</v>
      </c>
      <c r="AI263" s="36" t="s">
        <v>256</v>
      </c>
      <c r="AJ263" s="36" t="s">
        <v>256</v>
      </c>
      <c r="AK263" s="36" t="s">
        <v>256</v>
      </c>
      <c r="AL263" s="36" t="s">
        <v>256</v>
      </c>
      <c r="AM263" s="36" t="s">
        <v>256</v>
      </c>
      <c r="AN263" s="36" t="s">
        <v>256</v>
      </c>
      <c r="AO263" s="36" t="s">
        <v>256</v>
      </c>
      <c r="AP263" s="36" t="s">
        <v>256</v>
      </c>
      <c r="AQ263" s="36" t="s">
        <v>256</v>
      </c>
      <c r="AR263" s="36" t="s">
        <v>256</v>
      </c>
      <c r="AS263" s="36" t="s">
        <v>256</v>
      </c>
      <c r="AT263" s="36" t="s">
        <v>256</v>
      </c>
      <c r="AU263" s="36" t="s">
        <v>256</v>
      </c>
      <c r="AV263" s="37" t="s">
        <v>256</v>
      </c>
      <c r="AW263" s="32">
        <v>81.301590000000004</v>
      </c>
      <c r="AX263" s="33">
        <f>[1]TDSheet!$E$208</f>
        <v>81301.59</v>
      </c>
      <c r="AY263" s="33">
        <f>[1]TDSheet!$E$208</f>
        <v>81301.59</v>
      </c>
      <c r="AZ263" s="33">
        <f>[1]TDSheet!$E$208</f>
        <v>81301.59</v>
      </c>
      <c r="BA263" s="33">
        <f>[1]TDSheet!$E$208</f>
        <v>81301.59</v>
      </c>
      <c r="BB263" s="33">
        <f>[1]TDSheet!$E$208</f>
        <v>81301.59</v>
      </c>
      <c r="BC263" s="33">
        <f>[1]TDSheet!$E$208</f>
        <v>81301.59</v>
      </c>
      <c r="BD263" s="33">
        <f>[1]TDSheet!$E$208</f>
        <v>81301.59</v>
      </c>
      <c r="BE263" s="33">
        <f>[1]TDSheet!$E$208</f>
        <v>81301.59</v>
      </c>
      <c r="BF263" s="33">
        <f>[1]TDSheet!$E$208</f>
        <v>81301.59</v>
      </c>
      <c r="BG263" s="33">
        <f>[1]TDSheet!$E$208</f>
        <v>81301.59</v>
      </c>
      <c r="BH263" s="33">
        <f>[1]TDSheet!$E$208</f>
        <v>81301.59</v>
      </c>
      <c r="BI263" s="33">
        <f>[1]TDSheet!$E$208</f>
        <v>81301.59</v>
      </c>
      <c r="BJ263" s="33">
        <f>[1]TDSheet!$E$208</f>
        <v>81301.59</v>
      </c>
      <c r="BK263" s="33">
        <f>[1]TDSheet!$E$208</f>
        <v>81301.59</v>
      </c>
      <c r="BL263" s="33">
        <f>[1]TDSheet!$E$208</f>
        <v>81301.59</v>
      </c>
      <c r="BM263" s="33">
        <f>[1]TDSheet!$E$208</f>
        <v>81301.59</v>
      </c>
      <c r="BN263" s="33">
        <f>[1]TDSheet!$E$208</f>
        <v>81301.59</v>
      </c>
      <c r="BO263" s="33">
        <f>[1]TDSheet!$E$208</f>
        <v>81301.59</v>
      </c>
      <c r="BP263" s="33">
        <f>[1]TDSheet!$E$208</f>
        <v>81301.59</v>
      </c>
      <c r="BQ263" s="33">
        <f>[1]TDSheet!$E$208</f>
        <v>81301.59</v>
      </c>
      <c r="BR263" s="33">
        <f>[1]TDSheet!$E$208</f>
        <v>81301.59</v>
      </c>
      <c r="BS263" s="33">
        <f>[1]TDSheet!$E$208</f>
        <v>81301.59</v>
      </c>
      <c r="BT263" s="33">
        <f>[1]TDSheet!$E$208</f>
        <v>81301.59</v>
      </c>
      <c r="BU263" s="33">
        <f>[1]TDSheet!$E$208</f>
        <v>81301.59</v>
      </c>
      <c r="BV263" s="34">
        <f>[1]TDSheet!$E$208</f>
        <v>81301.59</v>
      </c>
      <c r="BW263" s="23" t="s">
        <v>77</v>
      </c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5"/>
    </row>
    <row r="264" spans="1:97" s="9" customFormat="1" ht="32.25" customHeight="1" x14ac:dyDescent="0.2">
      <c r="A264" s="26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8"/>
      <c r="W264" s="35" t="s">
        <v>257</v>
      </c>
      <c r="X264" s="36" t="s">
        <v>257</v>
      </c>
      <c r="Y264" s="36" t="s">
        <v>257</v>
      </c>
      <c r="Z264" s="36" t="s">
        <v>257</v>
      </c>
      <c r="AA264" s="36" t="s">
        <v>257</v>
      </c>
      <c r="AB264" s="36" t="s">
        <v>257</v>
      </c>
      <c r="AC264" s="36" t="s">
        <v>257</v>
      </c>
      <c r="AD264" s="36" t="s">
        <v>257</v>
      </c>
      <c r="AE264" s="36" t="s">
        <v>257</v>
      </c>
      <c r="AF264" s="36" t="s">
        <v>257</v>
      </c>
      <c r="AG264" s="36" t="s">
        <v>257</v>
      </c>
      <c r="AH264" s="36" t="s">
        <v>257</v>
      </c>
      <c r="AI264" s="36" t="s">
        <v>257</v>
      </c>
      <c r="AJ264" s="36" t="s">
        <v>257</v>
      </c>
      <c r="AK264" s="36" t="s">
        <v>257</v>
      </c>
      <c r="AL264" s="36" t="s">
        <v>257</v>
      </c>
      <c r="AM264" s="36" t="s">
        <v>257</v>
      </c>
      <c r="AN264" s="36" t="s">
        <v>257</v>
      </c>
      <c r="AO264" s="36" t="s">
        <v>257</v>
      </c>
      <c r="AP264" s="36" t="s">
        <v>257</v>
      </c>
      <c r="AQ264" s="36" t="s">
        <v>257</v>
      </c>
      <c r="AR264" s="36" t="s">
        <v>257</v>
      </c>
      <c r="AS264" s="36" t="s">
        <v>257</v>
      </c>
      <c r="AT264" s="36" t="s">
        <v>257</v>
      </c>
      <c r="AU264" s="36" t="s">
        <v>257</v>
      </c>
      <c r="AV264" s="37" t="s">
        <v>257</v>
      </c>
      <c r="AW264" s="32">
        <v>85.576099999999997</v>
      </c>
      <c r="AX264" s="33">
        <f>[1]TDSheet!$E$79</f>
        <v>85576.1</v>
      </c>
      <c r="AY264" s="33">
        <f>[1]TDSheet!$E$79</f>
        <v>85576.1</v>
      </c>
      <c r="AZ264" s="33">
        <f>[1]TDSheet!$E$79</f>
        <v>85576.1</v>
      </c>
      <c r="BA264" s="33">
        <f>[1]TDSheet!$E$79</f>
        <v>85576.1</v>
      </c>
      <c r="BB264" s="33">
        <f>[1]TDSheet!$E$79</f>
        <v>85576.1</v>
      </c>
      <c r="BC264" s="33">
        <f>[1]TDSheet!$E$79</f>
        <v>85576.1</v>
      </c>
      <c r="BD264" s="33">
        <f>[1]TDSheet!$E$79</f>
        <v>85576.1</v>
      </c>
      <c r="BE264" s="33">
        <f>[1]TDSheet!$E$79</f>
        <v>85576.1</v>
      </c>
      <c r="BF264" s="33">
        <f>[1]TDSheet!$E$79</f>
        <v>85576.1</v>
      </c>
      <c r="BG264" s="33">
        <f>[1]TDSheet!$E$79</f>
        <v>85576.1</v>
      </c>
      <c r="BH264" s="33">
        <f>[1]TDSheet!$E$79</f>
        <v>85576.1</v>
      </c>
      <c r="BI264" s="33">
        <f>[1]TDSheet!$E$79</f>
        <v>85576.1</v>
      </c>
      <c r="BJ264" s="33">
        <f>[1]TDSheet!$E$79</f>
        <v>85576.1</v>
      </c>
      <c r="BK264" s="33">
        <f>[1]TDSheet!$E$79</f>
        <v>85576.1</v>
      </c>
      <c r="BL264" s="33">
        <f>[1]TDSheet!$E$79</f>
        <v>85576.1</v>
      </c>
      <c r="BM264" s="33">
        <f>[1]TDSheet!$E$79</f>
        <v>85576.1</v>
      </c>
      <c r="BN264" s="33">
        <f>[1]TDSheet!$E$79</f>
        <v>85576.1</v>
      </c>
      <c r="BO264" s="33">
        <f>[1]TDSheet!$E$79</f>
        <v>85576.1</v>
      </c>
      <c r="BP264" s="33">
        <f>[1]TDSheet!$E$79</f>
        <v>85576.1</v>
      </c>
      <c r="BQ264" s="33">
        <f>[1]TDSheet!$E$79</f>
        <v>85576.1</v>
      </c>
      <c r="BR264" s="33">
        <f>[1]TDSheet!$E$79</f>
        <v>85576.1</v>
      </c>
      <c r="BS264" s="33">
        <f>[1]TDSheet!$E$79</f>
        <v>85576.1</v>
      </c>
      <c r="BT264" s="33">
        <f>[1]TDSheet!$E$79</f>
        <v>85576.1</v>
      </c>
      <c r="BU264" s="33">
        <f>[1]TDSheet!$E$79</f>
        <v>85576.1</v>
      </c>
      <c r="BV264" s="34">
        <f>[1]TDSheet!$E$79</f>
        <v>85576.1</v>
      </c>
      <c r="BW264" s="23" t="s">
        <v>77</v>
      </c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5"/>
    </row>
    <row r="265" spans="1:97" s="9" customFormat="1" ht="32.25" customHeight="1" x14ac:dyDescent="0.2">
      <c r="A265" s="26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8"/>
      <c r="W265" s="35" t="s">
        <v>258</v>
      </c>
      <c r="X265" s="36" t="s">
        <v>258</v>
      </c>
      <c r="Y265" s="36" t="s">
        <v>258</v>
      </c>
      <c r="Z265" s="36" t="s">
        <v>258</v>
      </c>
      <c r="AA265" s="36" t="s">
        <v>258</v>
      </c>
      <c r="AB265" s="36" t="s">
        <v>258</v>
      </c>
      <c r="AC265" s="36" t="s">
        <v>258</v>
      </c>
      <c r="AD265" s="36" t="s">
        <v>258</v>
      </c>
      <c r="AE265" s="36" t="s">
        <v>258</v>
      </c>
      <c r="AF265" s="36" t="s">
        <v>258</v>
      </c>
      <c r="AG265" s="36" t="s">
        <v>258</v>
      </c>
      <c r="AH265" s="36" t="s">
        <v>258</v>
      </c>
      <c r="AI265" s="36" t="s">
        <v>258</v>
      </c>
      <c r="AJ265" s="36" t="s">
        <v>258</v>
      </c>
      <c r="AK265" s="36" t="s">
        <v>258</v>
      </c>
      <c r="AL265" s="36" t="s">
        <v>258</v>
      </c>
      <c r="AM265" s="36" t="s">
        <v>258</v>
      </c>
      <c r="AN265" s="36" t="s">
        <v>258</v>
      </c>
      <c r="AO265" s="36" t="s">
        <v>258</v>
      </c>
      <c r="AP265" s="36" t="s">
        <v>258</v>
      </c>
      <c r="AQ265" s="36" t="s">
        <v>258</v>
      </c>
      <c r="AR265" s="36" t="s">
        <v>258</v>
      </c>
      <c r="AS265" s="36" t="s">
        <v>258</v>
      </c>
      <c r="AT265" s="36" t="s">
        <v>258</v>
      </c>
      <c r="AU265" s="36" t="s">
        <v>258</v>
      </c>
      <c r="AV265" s="37" t="s">
        <v>258</v>
      </c>
      <c r="AW265" s="32">
        <v>76.452830000000006</v>
      </c>
      <c r="AX265" s="33">
        <f>[1]TDSheet!$E$80</f>
        <v>76452.83</v>
      </c>
      <c r="AY265" s="33">
        <f>[1]TDSheet!$E$80</f>
        <v>76452.83</v>
      </c>
      <c r="AZ265" s="33">
        <f>[1]TDSheet!$E$80</f>
        <v>76452.83</v>
      </c>
      <c r="BA265" s="33">
        <f>[1]TDSheet!$E$80</f>
        <v>76452.83</v>
      </c>
      <c r="BB265" s="33">
        <f>[1]TDSheet!$E$80</f>
        <v>76452.83</v>
      </c>
      <c r="BC265" s="33">
        <f>[1]TDSheet!$E$80</f>
        <v>76452.83</v>
      </c>
      <c r="BD265" s="33">
        <f>[1]TDSheet!$E$80</f>
        <v>76452.83</v>
      </c>
      <c r="BE265" s="33">
        <f>[1]TDSheet!$E$80</f>
        <v>76452.83</v>
      </c>
      <c r="BF265" s="33">
        <f>[1]TDSheet!$E$80</f>
        <v>76452.83</v>
      </c>
      <c r="BG265" s="33">
        <f>[1]TDSheet!$E$80</f>
        <v>76452.83</v>
      </c>
      <c r="BH265" s="33">
        <f>[1]TDSheet!$E$80</f>
        <v>76452.83</v>
      </c>
      <c r="BI265" s="33">
        <f>[1]TDSheet!$E$80</f>
        <v>76452.83</v>
      </c>
      <c r="BJ265" s="33">
        <f>[1]TDSheet!$E$80</f>
        <v>76452.83</v>
      </c>
      <c r="BK265" s="33">
        <f>[1]TDSheet!$E$80</f>
        <v>76452.83</v>
      </c>
      <c r="BL265" s="33">
        <f>[1]TDSheet!$E$80</f>
        <v>76452.83</v>
      </c>
      <c r="BM265" s="33">
        <f>[1]TDSheet!$E$80</f>
        <v>76452.83</v>
      </c>
      <c r="BN265" s="33">
        <f>[1]TDSheet!$E$80</f>
        <v>76452.83</v>
      </c>
      <c r="BO265" s="33">
        <f>[1]TDSheet!$E$80</f>
        <v>76452.83</v>
      </c>
      <c r="BP265" s="33">
        <f>[1]TDSheet!$E$80</f>
        <v>76452.83</v>
      </c>
      <c r="BQ265" s="33">
        <f>[1]TDSheet!$E$80</f>
        <v>76452.83</v>
      </c>
      <c r="BR265" s="33">
        <f>[1]TDSheet!$E$80</f>
        <v>76452.83</v>
      </c>
      <c r="BS265" s="33">
        <f>[1]TDSheet!$E$80</f>
        <v>76452.83</v>
      </c>
      <c r="BT265" s="33">
        <f>[1]TDSheet!$E$80</f>
        <v>76452.83</v>
      </c>
      <c r="BU265" s="33">
        <f>[1]TDSheet!$E$80</f>
        <v>76452.83</v>
      </c>
      <c r="BV265" s="34">
        <f>[1]TDSheet!$E$80</f>
        <v>76452.83</v>
      </c>
      <c r="BW265" s="23" t="s">
        <v>77</v>
      </c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5"/>
    </row>
    <row r="266" spans="1:97" s="9" customFormat="1" ht="32.25" customHeight="1" x14ac:dyDescent="0.2">
      <c r="A266" s="26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8"/>
      <c r="W266" s="35" t="s">
        <v>259</v>
      </c>
      <c r="X266" s="36" t="s">
        <v>259</v>
      </c>
      <c r="Y266" s="36" t="s">
        <v>259</v>
      </c>
      <c r="Z266" s="36" t="s">
        <v>259</v>
      </c>
      <c r="AA266" s="36" t="s">
        <v>259</v>
      </c>
      <c r="AB266" s="36" t="s">
        <v>259</v>
      </c>
      <c r="AC266" s="36" t="s">
        <v>259</v>
      </c>
      <c r="AD266" s="36" t="s">
        <v>259</v>
      </c>
      <c r="AE266" s="36" t="s">
        <v>259</v>
      </c>
      <c r="AF266" s="36" t="s">
        <v>259</v>
      </c>
      <c r="AG266" s="36" t="s">
        <v>259</v>
      </c>
      <c r="AH266" s="36" t="s">
        <v>259</v>
      </c>
      <c r="AI266" s="36" t="s">
        <v>259</v>
      </c>
      <c r="AJ266" s="36" t="s">
        <v>259</v>
      </c>
      <c r="AK266" s="36" t="s">
        <v>259</v>
      </c>
      <c r="AL266" s="36" t="s">
        <v>259</v>
      </c>
      <c r="AM266" s="36" t="s">
        <v>259</v>
      </c>
      <c r="AN266" s="36" t="s">
        <v>259</v>
      </c>
      <c r="AO266" s="36" t="s">
        <v>259</v>
      </c>
      <c r="AP266" s="36" t="s">
        <v>259</v>
      </c>
      <c r="AQ266" s="36" t="s">
        <v>259</v>
      </c>
      <c r="AR266" s="36" t="s">
        <v>259</v>
      </c>
      <c r="AS266" s="36" t="s">
        <v>259</v>
      </c>
      <c r="AT266" s="36" t="s">
        <v>259</v>
      </c>
      <c r="AU266" s="36" t="s">
        <v>259</v>
      </c>
      <c r="AV266" s="37" t="s">
        <v>259</v>
      </c>
      <c r="AW266" s="32">
        <v>1855.42031</v>
      </c>
      <c r="AX266" s="33">
        <f>[1]TDSheet!$E$158</f>
        <v>1855420.31</v>
      </c>
      <c r="AY266" s="33">
        <f>[1]TDSheet!$E$158</f>
        <v>1855420.31</v>
      </c>
      <c r="AZ266" s="33">
        <f>[1]TDSheet!$E$158</f>
        <v>1855420.31</v>
      </c>
      <c r="BA266" s="33">
        <f>[1]TDSheet!$E$158</f>
        <v>1855420.31</v>
      </c>
      <c r="BB266" s="33">
        <f>[1]TDSheet!$E$158</f>
        <v>1855420.31</v>
      </c>
      <c r="BC266" s="33">
        <f>[1]TDSheet!$E$158</f>
        <v>1855420.31</v>
      </c>
      <c r="BD266" s="33">
        <f>[1]TDSheet!$E$158</f>
        <v>1855420.31</v>
      </c>
      <c r="BE266" s="33">
        <f>[1]TDSheet!$E$158</f>
        <v>1855420.31</v>
      </c>
      <c r="BF266" s="33">
        <f>[1]TDSheet!$E$158</f>
        <v>1855420.31</v>
      </c>
      <c r="BG266" s="33">
        <f>[1]TDSheet!$E$158</f>
        <v>1855420.31</v>
      </c>
      <c r="BH266" s="33">
        <f>[1]TDSheet!$E$158</f>
        <v>1855420.31</v>
      </c>
      <c r="BI266" s="33">
        <f>[1]TDSheet!$E$158</f>
        <v>1855420.31</v>
      </c>
      <c r="BJ266" s="33">
        <f>[1]TDSheet!$E$158</f>
        <v>1855420.31</v>
      </c>
      <c r="BK266" s="33">
        <f>[1]TDSheet!$E$158</f>
        <v>1855420.31</v>
      </c>
      <c r="BL266" s="33">
        <f>[1]TDSheet!$E$158</f>
        <v>1855420.31</v>
      </c>
      <c r="BM266" s="33">
        <f>[1]TDSheet!$E$158</f>
        <v>1855420.31</v>
      </c>
      <c r="BN266" s="33">
        <f>[1]TDSheet!$E$158</f>
        <v>1855420.31</v>
      </c>
      <c r="BO266" s="33">
        <f>[1]TDSheet!$E$158</f>
        <v>1855420.31</v>
      </c>
      <c r="BP266" s="33">
        <f>[1]TDSheet!$E$158</f>
        <v>1855420.31</v>
      </c>
      <c r="BQ266" s="33">
        <f>[1]TDSheet!$E$158</f>
        <v>1855420.31</v>
      </c>
      <c r="BR266" s="33">
        <f>[1]TDSheet!$E$158</f>
        <v>1855420.31</v>
      </c>
      <c r="BS266" s="33">
        <f>[1]TDSheet!$E$158</f>
        <v>1855420.31</v>
      </c>
      <c r="BT266" s="33">
        <f>[1]TDSheet!$E$158</f>
        <v>1855420.31</v>
      </c>
      <c r="BU266" s="33">
        <f>[1]TDSheet!$E$158</f>
        <v>1855420.31</v>
      </c>
      <c r="BV266" s="34">
        <f>[1]TDSheet!$E$158</f>
        <v>1855420.31</v>
      </c>
      <c r="BW266" s="23" t="s">
        <v>77</v>
      </c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5"/>
    </row>
    <row r="267" spans="1:97" s="9" customFormat="1" ht="32.25" customHeight="1" x14ac:dyDescent="0.2">
      <c r="A267" s="26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8"/>
      <c r="W267" s="35" t="s">
        <v>260</v>
      </c>
      <c r="X267" s="36" t="s">
        <v>260</v>
      </c>
      <c r="Y267" s="36" t="s">
        <v>260</v>
      </c>
      <c r="Z267" s="36" t="s">
        <v>260</v>
      </c>
      <c r="AA267" s="36" t="s">
        <v>260</v>
      </c>
      <c r="AB267" s="36" t="s">
        <v>260</v>
      </c>
      <c r="AC267" s="36" t="s">
        <v>260</v>
      </c>
      <c r="AD267" s="36" t="s">
        <v>260</v>
      </c>
      <c r="AE267" s="36" t="s">
        <v>260</v>
      </c>
      <c r="AF267" s="36" t="s">
        <v>260</v>
      </c>
      <c r="AG267" s="36" t="s">
        <v>260</v>
      </c>
      <c r="AH267" s="36" t="s">
        <v>260</v>
      </c>
      <c r="AI267" s="36" t="s">
        <v>260</v>
      </c>
      <c r="AJ267" s="36" t="s">
        <v>260</v>
      </c>
      <c r="AK267" s="36" t="s">
        <v>260</v>
      </c>
      <c r="AL267" s="36" t="s">
        <v>260</v>
      </c>
      <c r="AM267" s="36" t="s">
        <v>260</v>
      </c>
      <c r="AN267" s="36" t="s">
        <v>260</v>
      </c>
      <c r="AO267" s="36" t="s">
        <v>260</v>
      </c>
      <c r="AP267" s="36" t="s">
        <v>260</v>
      </c>
      <c r="AQ267" s="36" t="s">
        <v>260</v>
      </c>
      <c r="AR267" s="36" t="s">
        <v>260</v>
      </c>
      <c r="AS267" s="36" t="s">
        <v>260</v>
      </c>
      <c r="AT267" s="36" t="s">
        <v>260</v>
      </c>
      <c r="AU267" s="36" t="s">
        <v>260</v>
      </c>
      <c r="AV267" s="37" t="s">
        <v>260</v>
      </c>
      <c r="AW267" s="32">
        <v>5973.4220500000001</v>
      </c>
      <c r="AX267" s="33">
        <f>[1]TDSheet!$E$160</f>
        <v>5973422.0499999998</v>
      </c>
      <c r="AY267" s="33">
        <f>[1]TDSheet!$E$160</f>
        <v>5973422.0499999998</v>
      </c>
      <c r="AZ267" s="33">
        <f>[1]TDSheet!$E$160</f>
        <v>5973422.0499999998</v>
      </c>
      <c r="BA267" s="33">
        <f>[1]TDSheet!$E$160</f>
        <v>5973422.0499999998</v>
      </c>
      <c r="BB267" s="33">
        <f>[1]TDSheet!$E$160</f>
        <v>5973422.0499999998</v>
      </c>
      <c r="BC267" s="33">
        <f>[1]TDSheet!$E$160</f>
        <v>5973422.0499999998</v>
      </c>
      <c r="BD267" s="33">
        <f>[1]TDSheet!$E$160</f>
        <v>5973422.0499999998</v>
      </c>
      <c r="BE267" s="33">
        <f>[1]TDSheet!$E$160</f>
        <v>5973422.0499999998</v>
      </c>
      <c r="BF267" s="33">
        <f>[1]TDSheet!$E$160</f>
        <v>5973422.0499999998</v>
      </c>
      <c r="BG267" s="33">
        <f>[1]TDSheet!$E$160</f>
        <v>5973422.0499999998</v>
      </c>
      <c r="BH267" s="33">
        <f>[1]TDSheet!$E$160</f>
        <v>5973422.0499999998</v>
      </c>
      <c r="BI267" s="33">
        <f>[1]TDSheet!$E$160</f>
        <v>5973422.0499999998</v>
      </c>
      <c r="BJ267" s="33">
        <f>[1]TDSheet!$E$160</f>
        <v>5973422.0499999998</v>
      </c>
      <c r="BK267" s="33">
        <f>[1]TDSheet!$E$160</f>
        <v>5973422.0499999998</v>
      </c>
      <c r="BL267" s="33">
        <f>[1]TDSheet!$E$160</f>
        <v>5973422.0499999998</v>
      </c>
      <c r="BM267" s="33">
        <f>[1]TDSheet!$E$160</f>
        <v>5973422.0499999998</v>
      </c>
      <c r="BN267" s="33">
        <f>[1]TDSheet!$E$160</f>
        <v>5973422.0499999998</v>
      </c>
      <c r="BO267" s="33">
        <f>[1]TDSheet!$E$160</f>
        <v>5973422.0499999998</v>
      </c>
      <c r="BP267" s="33">
        <f>[1]TDSheet!$E$160</f>
        <v>5973422.0499999998</v>
      </c>
      <c r="BQ267" s="33">
        <f>[1]TDSheet!$E$160</f>
        <v>5973422.0499999998</v>
      </c>
      <c r="BR267" s="33">
        <f>[1]TDSheet!$E$160</f>
        <v>5973422.0499999998</v>
      </c>
      <c r="BS267" s="33">
        <f>[1]TDSheet!$E$160</f>
        <v>5973422.0499999998</v>
      </c>
      <c r="BT267" s="33">
        <f>[1]TDSheet!$E$160</f>
        <v>5973422.0499999998</v>
      </c>
      <c r="BU267" s="33">
        <f>[1]TDSheet!$E$160</f>
        <v>5973422.0499999998</v>
      </c>
      <c r="BV267" s="34">
        <f>[1]TDSheet!$E$160</f>
        <v>5973422.0499999998</v>
      </c>
      <c r="BW267" s="23" t="s">
        <v>77</v>
      </c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5"/>
    </row>
    <row r="268" spans="1:97" s="9" customFormat="1" ht="32.25" customHeight="1" x14ac:dyDescent="0.2">
      <c r="A268" s="26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8"/>
      <c r="W268" s="35" t="s">
        <v>261</v>
      </c>
      <c r="X268" s="36" t="s">
        <v>261</v>
      </c>
      <c r="Y268" s="36" t="s">
        <v>261</v>
      </c>
      <c r="Z268" s="36" t="s">
        <v>261</v>
      </c>
      <c r="AA268" s="36" t="s">
        <v>261</v>
      </c>
      <c r="AB268" s="36" t="s">
        <v>261</v>
      </c>
      <c r="AC268" s="36" t="s">
        <v>261</v>
      </c>
      <c r="AD268" s="36" t="s">
        <v>261</v>
      </c>
      <c r="AE268" s="36" t="s">
        <v>261</v>
      </c>
      <c r="AF268" s="36" t="s">
        <v>261</v>
      </c>
      <c r="AG268" s="36" t="s">
        <v>261</v>
      </c>
      <c r="AH268" s="36" t="s">
        <v>261</v>
      </c>
      <c r="AI268" s="36" t="s">
        <v>261</v>
      </c>
      <c r="AJ268" s="36" t="s">
        <v>261</v>
      </c>
      <c r="AK268" s="36" t="s">
        <v>261</v>
      </c>
      <c r="AL268" s="36" t="s">
        <v>261</v>
      </c>
      <c r="AM268" s="36" t="s">
        <v>261</v>
      </c>
      <c r="AN268" s="36" t="s">
        <v>261</v>
      </c>
      <c r="AO268" s="36" t="s">
        <v>261</v>
      </c>
      <c r="AP268" s="36" t="s">
        <v>261</v>
      </c>
      <c r="AQ268" s="36" t="s">
        <v>261</v>
      </c>
      <c r="AR268" s="36" t="s">
        <v>261</v>
      </c>
      <c r="AS268" s="36" t="s">
        <v>261</v>
      </c>
      <c r="AT268" s="36" t="s">
        <v>261</v>
      </c>
      <c r="AU268" s="36" t="s">
        <v>261</v>
      </c>
      <c r="AV268" s="37" t="s">
        <v>261</v>
      </c>
      <c r="AW268" s="32">
        <v>3040.1975499999999</v>
      </c>
      <c r="AX268" s="33">
        <f>[1]TDSheet!$E$150</f>
        <v>3040197.55</v>
      </c>
      <c r="AY268" s="33">
        <f>[1]TDSheet!$E$150</f>
        <v>3040197.55</v>
      </c>
      <c r="AZ268" s="33">
        <f>[1]TDSheet!$E$150</f>
        <v>3040197.55</v>
      </c>
      <c r="BA268" s="33">
        <f>[1]TDSheet!$E$150</f>
        <v>3040197.55</v>
      </c>
      <c r="BB268" s="33">
        <f>[1]TDSheet!$E$150</f>
        <v>3040197.55</v>
      </c>
      <c r="BC268" s="33">
        <f>[1]TDSheet!$E$150</f>
        <v>3040197.55</v>
      </c>
      <c r="BD268" s="33">
        <f>[1]TDSheet!$E$150</f>
        <v>3040197.55</v>
      </c>
      <c r="BE268" s="33">
        <f>[1]TDSheet!$E$150</f>
        <v>3040197.55</v>
      </c>
      <c r="BF268" s="33">
        <f>[1]TDSheet!$E$150</f>
        <v>3040197.55</v>
      </c>
      <c r="BG268" s="33">
        <f>[1]TDSheet!$E$150</f>
        <v>3040197.55</v>
      </c>
      <c r="BH268" s="33">
        <f>[1]TDSheet!$E$150</f>
        <v>3040197.55</v>
      </c>
      <c r="BI268" s="33">
        <f>[1]TDSheet!$E$150</f>
        <v>3040197.55</v>
      </c>
      <c r="BJ268" s="33">
        <f>[1]TDSheet!$E$150</f>
        <v>3040197.55</v>
      </c>
      <c r="BK268" s="33">
        <f>[1]TDSheet!$E$150</f>
        <v>3040197.55</v>
      </c>
      <c r="BL268" s="33">
        <f>[1]TDSheet!$E$150</f>
        <v>3040197.55</v>
      </c>
      <c r="BM268" s="33">
        <f>[1]TDSheet!$E$150</f>
        <v>3040197.55</v>
      </c>
      <c r="BN268" s="33">
        <f>[1]TDSheet!$E$150</f>
        <v>3040197.55</v>
      </c>
      <c r="BO268" s="33">
        <f>[1]TDSheet!$E$150</f>
        <v>3040197.55</v>
      </c>
      <c r="BP268" s="33">
        <f>[1]TDSheet!$E$150</f>
        <v>3040197.55</v>
      </c>
      <c r="BQ268" s="33">
        <f>[1]TDSheet!$E$150</f>
        <v>3040197.55</v>
      </c>
      <c r="BR268" s="33">
        <f>[1]TDSheet!$E$150</f>
        <v>3040197.55</v>
      </c>
      <c r="BS268" s="33">
        <f>[1]TDSheet!$E$150</f>
        <v>3040197.55</v>
      </c>
      <c r="BT268" s="33">
        <f>[1]TDSheet!$E$150</f>
        <v>3040197.55</v>
      </c>
      <c r="BU268" s="33">
        <f>[1]TDSheet!$E$150</f>
        <v>3040197.55</v>
      </c>
      <c r="BV268" s="34">
        <f>[1]TDSheet!$E$150</f>
        <v>3040197.55</v>
      </c>
      <c r="BW268" s="23" t="s">
        <v>77</v>
      </c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5"/>
    </row>
    <row r="269" spans="1:97" s="9" customFormat="1" ht="32.25" customHeight="1" x14ac:dyDescent="0.2">
      <c r="A269" s="26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8"/>
      <c r="W269" s="35" t="s">
        <v>262</v>
      </c>
      <c r="X269" s="36" t="s">
        <v>262</v>
      </c>
      <c r="Y269" s="36" t="s">
        <v>262</v>
      </c>
      <c r="Z269" s="36" t="s">
        <v>262</v>
      </c>
      <c r="AA269" s="36" t="s">
        <v>262</v>
      </c>
      <c r="AB269" s="36" t="s">
        <v>262</v>
      </c>
      <c r="AC269" s="36" t="s">
        <v>262</v>
      </c>
      <c r="AD269" s="36" t="s">
        <v>262</v>
      </c>
      <c r="AE269" s="36" t="s">
        <v>262</v>
      </c>
      <c r="AF269" s="36" t="s">
        <v>262</v>
      </c>
      <c r="AG269" s="36" t="s">
        <v>262</v>
      </c>
      <c r="AH269" s="36" t="s">
        <v>262</v>
      </c>
      <c r="AI269" s="36" t="s">
        <v>262</v>
      </c>
      <c r="AJ269" s="36" t="s">
        <v>262</v>
      </c>
      <c r="AK269" s="36" t="s">
        <v>262</v>
      </c>
      <c r="AL269" s="36" t="s">
        <v>262</v>
      </c>
      <c r="AM269" s="36" t="s">
        <v>262</v>
      </c>
      <c r="AN269" s="36" t="s">
        <v>262</v>
      </c>
      <c r="AO269" s="36" t="s">
        <v>262</v>
      </c>
      <c r="AP269" s="36" t="s">
        <v>262</v>
      </c>
      <c r="AQ269" s="36" t="s">
        <v>262</v>
      </c>
      <c r="AR269" s="36" t="s">
        <v>262</v>
      </c>
      <c r="AS269" s="36" t="s">
        <v>262</v>
      </c>
      <c r="AT269" s="36" t="s">
        <v>262</v>
      </c>
      <c r="AU269" s="36" t="s">
        <v>262</v>
      </c>
      <c r="AV269" s="37" t="s">
        <v>262</v>
      </c>
      <c r="AW269" s="32">
        <v>897.01772000000005</v>
      </c>
      <c r="AX269" s="33">
        <f>[1]TDSheet!$E$153</f>
        <v>897017.72</v>
      </c>
      <c r="AY269" s="33">
        <f>[1]TDSheet!$E$153</f>
        <v>897017.72</v>
      </c>
      <c r="AZ269" s="33">
        <f>[1]TDSheet!$E$153</f>
        <v>897017.72</v>
      </c>
      <c r="BA269" s="33">
        <f>[1]TDSheet!$E$153</f>
        <v>897017.72</v>
      </c>
      <c r="BB269" s="33">
        <f>[1]TDSheet!$E$153</f>
        <v>897017.72</v>
      </c>
      <c r="BC269" s="33">
        <f>[1]TDSheet!$E$153</f>
        <v>897017.72</v>
      </c>
      <c r="BD269" s="33">
        <f>[1]TDSheet!$E$153</f>
        <v>897017.72</v>
      </c>
      <c r="BE269" s="33">
        <f>[1]TDSheet!$E$153</f>
        <v>897017.72</v>
      </c>
      <c r="BF269" s="33">
        <f>[1]TDSheet!$E$153</f>
        <v>897017.72</v>
      </c>
      <c r="BG269" s="33">
        <f>[1]TDSheet!$E$153</f>
        <v>897017.72</v>
      </c>
      <c r="BH269" s="33">
        <f>[1]TDSheet!$E$153</f>
        <v>897017.72</v>
      </c>
      <c r="BI269" s="33">
        <f>[1]TDSheet!$E$153</f>
        <v>897017.72</v>
      </c>
      <c r="BJ269" s="33">
        <f>[1]TDSheet!$E$153</f>
        <v>897017.72</v>
      </c>
      <c r="BK269" s="33">
        <f>[1]TDSheet!$E$153</f>
        <v>897017.72</v>
      </c>
      <c r="BL269" s="33">
        <f>[1]TDSheet!$E$153</f>
        <v>897017.72</v>
      </c>
      <c r="BM269" s="33">
        <f>[1]TDSheet!$E$153</f>
        <v>897017.72</v>
      </c>
      <c r="BN269" s="33">
        <f>[1]TDSheet!$E$153</f>
        <v>897017.72</v>
      </c>
      <c r="BO269" s="33">
        <f>[1]TDSheet!$E$153</f>
        <v>897017.72</v>
      </c>
      <c r="BP269" s="33">
        <f>[1]TDSheet!$E$153</f>
        <v>897017.72</v>
      </c>
      <c r="BQ269" s="33">
        <f>[1]TDSheet!$E$153</f>
        <v>897017.72</v>
      </c>
      <c r="BR269" s="33">
        <f>[1]TDSheet!$E$153</f>
        <v>897017.72</v>
      </c>
      <c r="BS269" s="33">
        <f>[1]TDSheet!$E$153</f>
        <v>897017.72</v>
      </c>
      <c r="BT269" s="33">
        <f>[1]TDSheet!$E$153</f>
        <v>897017.72</v>
      </c>
      <c r="BU269" s="33">
        <f>[1]TDSheet!$E$153</f>
        <v>897017.72</v>
      </c>
      <c r="BV269" s="34">
        <f>[1]TDSheet!$E$153</f>
        <v>897017.72</v>
      </c>
      <c r="BW269" s="23" t="s">
        <v>77</v>
      </c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5"/>
    </row>
    <row r="270" spans="1:97" s="9" customFormat="1" ht="32.25" customHeight="1" x14ac:dyDescent="0.2">
      <c r="A270" s="26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8"/>
      <c r="W270" s="35" t="s">
        <v>263</v>
      </c>
      <c r="X270" s="36" t="s">
        <v>263</v>
      </c>
      <c r="Y270" s="36" t="s">
        <v>263</v>
      </c>
      <c r="Z270" s="36" t="s">
        <v>263</v>
      </c>
      <c r="AA270" s="36" t="s">
        <v>263</v>
      </c>
      <c r="AB270" s="36" t="s">
        <v>263</v>
      </c>
      <c r="AC270" s="36" t="s">
        <v>263</v>
      </c>
      <c r="AD270" s="36" t="s">
        <v>263</v>
      </c>
      <c r="AE270" s="36" t="s">
        <v>263</v>
      </c>
      <c r="AF270" s="36" t="s">
        <v>263</v>
      </c>
      <c r="AG270" s="36" t="s">
        <v>263</v>
      </c>
      <c r="AH270" s="36" t="s">
        <v>263</v>
      </c>
      <c r="AI270" s="36" t="s">
        <v>263</v>
      </c>
      <c r="AJ270" s="36" t="s">
        <v>263</v>
      </c>
      <c r="AK270" s="36" t="s">
        <v>263</v>
      </c>
      <c r="AL270" s="36" t="s">
        <v>263</v>
      </c>
      <c r="AM270" s="36" t="s">
        <v>263</v>
      </c>
      <c r="AN270" s="36" t="s">
        <v>263</v>
      </c>
      <c r="AO270" s="36" t="s">
        <v>263</v>
      </c>
      <c r="AP270" s="36" t="s">
        <v>263</v>
      </c>
      <c r="AQ270" s="36" t="s">
        <v>263</v>
      </c>
      <c r="AR270" s="36" t="s">
        <v>263</v>
      </c>
      <c r="AS270" s="36" t="s">
        <v>263</v>
      </c>
      <c r="AT270" s="36" t="s">
        <v>263</v>
      </c>
      <c r="AU270" s="36" t="s">
        <v>263</v>
      </c>
      <c r="AV270" s="37" t="s">
        <v>263</v>
      </c>
      <c r="AW270" s="32">
        <v>850.19930999999997</v>
      </c>
      <c r="AX270" s="33">
        <f>[1]TDSheet!$E$151</f>
        <v>850199.31</v>
      </c>
      <c r="AY270" s="33">
        <f>[1]TDSheet!$E$151</f>
        <v>850199.31</v>
      </c>
      <c r="AZ270" s="33">
        <f>[1]TDSheet!$E$151</f>
        <v>850199.31</v>
      </c>
      <c r="BA270" s="33">
        <f>[1]TDSheet!$E$151</f>
        <v>850199.31</v>
      </c>
      <c r="BB270" s="33">
        <f>[1]TDSheet!$E$151</f>
        <v>850199.31</v>
      </c>
      <c r="BC270" s="33">
        <f>[1]TDSheet!$E$151</f>
        <v>850199.31</v>
      </c>
      <c r="BD270" s="33">
        <f>[1]TDSheet!$E$151</f>
        <v>850199.31</v>
      </c>
      <c r="BE270" s="33">
        <f>[1]TDSheet!$E$151</f>
        <v>850199.31</v>
      </c>
      <c r="BF270" s="33">
        <f>[1]TDSheet!$E$151</f>
        <v>850199.31</v>
      </c>
      <c r="BG270" s="33">
        <f>[1]TDSheet!$E$151</f>
        <v>850199.31</v>
      </c>
      <c r="BH270" s="33">
        <f>[1]TDSheet!$E$151</f>
        <v>850199.31</v>
      </c>
      <c r="BI270" s="33">
        <f>[1]TDSheet!$E$151</f>
        <v>850199.31</v>
      </c>
      <c r="BJ270" s="33">
        <f>[1]TDSheet!$E$151</f>
        <v>850199.31</v>
      </c>
      <c r="BK270" s="33">
        <f>[1]TDSheet!$E$151</f>
        <v>850199.31</v>
      </c>
      <c r="BL270" s="33">
        <f>[1]TDSheet!$E$151</f>
        <v>850199.31</v>
      </c>
      <c r="BM270" s="33">
        <f>[1]TDSheet!$E$151</f>
        <v>850199.31</v>
      </c>
      <c r="BN270" s="33">
        <f>[1]TDSheet!$E$151</f>
        <v>850199.31</v>
      </c>
      <c r="BO270" s="33">
        <f>[1]TDSheet!$E$151</f>
        <v>850199.31</v>
      </c>
      <c r="BP270" s="33">
        <f>[1]TDSheet!$E$151</f>
        <v>850199.31</v>
      </c>
      <c r="BQ270" s="33">
        <f>[1]TDSheet!$E$151</f>
        <v>850199.31</v>
      </c>
      <c r="BR270" s="33">
        <f>[1]TDSheet!$E$151</f>
        <v>850199.31</v>
      </c>
      <c r="BS270" s="33">
        <f>[1]TDSheet!$E$151</f>
        <v>850199.31</v>
      </c>
      <c r="BT270" s="33">
        <f>[1]TDSheet!$E$151</f>
        <v>850199.31</v>
      </c>
      <c r="BU270" s="33">
        <f>[1]TDSheet!$E$151</f>
        <v>850199.31</v>
      </c>
      <c r="BV270" s="34">
        <f>[1]TDSheet!$E$151</f>
        <v>850199.31</v>
      </c>
      <c r="BW270" s="23" t="s">
        <v>77</v>
      </c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5"/>
    </row>
    <row r="271" spans="1:97" s="9" customFormat="1" ht="32.25" customHeight="1" x14ac:dyDescent="0.2">
      <c r="A271" s="26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8"/>
      <c r="W271" s="35" t="s">
        <v>264</v>
      </c>
      <c r="X271" s="36" t="s">
        <v>264</v>
      </c>
      <c r="Y271" s="36" t="s">
        <v>264</v>
      </c>
      <c r="Z271" s="36" t="s">
        <v>264</v>
      </c>
      <c r="AA271" s="36" t="s">
        <v>264</v>
      </c>
      <c r="AB271" s="36" t="s">
        <v>264</v>
      </c>
      <c r="AC271" s="36" t="s">
        <v>264</v>
      </c>
      <c r="AD271" s="36" t="s">
        <v>264</v>
      </c>
      <c r="AE271" s="36" t="s">
        <v>264</v>
      </c>
      <c r="AF271" s="36" t="s">
        <v>264</v>
      </c>
      <c r="AG271" s="36" t="s">
        <v>264</v>
      </c>
      <c r="AH271" s="36" t="s">
        <v>264</v>
      </c>
      <c r="AI271" s="36" t="s">
        <v>264</v>
      </c>
      <c r="AJ271" s="36" t="s">
        <v>264</v>
      </c>
      <c r="AK271" s="36" t="s">
        <v>264</v>
      </c>
      <c r="AL271" s="36" t="s">
        <v>264</v>
      </c>
      <c r="AM271" s="36" t="s">
        <v>264</v>
      </c>
      <c r="AN271" s="36" t="s">
        <v>264</v>
      </c>
      <c r="AO271" s="36" t="s">
        <v>264</v>
      </c>
      <c r="AP271" s="36" t="s">
        <v>264</v>
      </c>
      <c r="AQ271" s="36" t="s">
        <v>264</v>
      </c>
      <c r="AR271" s="36" t="s">
        <v>264</v>
      </c>
      <c r="AS271" s="36" t="s">
        <v>264</v>
      </c>
      <c r="AT271" s="36" t="s">
        <v>264</v>
      </c>
      <c r="AU271" s="36" t="s">
        <v>264</v>
      </c>
      <c r="AV271" s="37" t="s">
        <v>264</v>
      </c>
      <c r="AW271" s="32">
        <v>1330.98416</v>
      </c>
      <c r="AX271" s="33">
        <f>[1]TDSheet!$E$154</f>
        <v>1330984.1599999999</v>
      </c>
      <c r="AY271" s="33">
        <f>[1]TDSheet!$E$154</f>
        <v>1330984.1599999999</v>
      </c>
      <c r="AZ271" s="33">
        <f>[1]TDSheet!$E$154</f>
        <v>1330984.1599999999</v>
      </c>
      <c r="BA271" s="33">
        <f>[1]TDSheet!$E$154</f>
        <v>1330984.1599999999</v>
      </c>
      <c r="BB271" s="33">
        <f>[1]TDSheet!$E$154</f>
        <v>1330984.1599999999</v>
      </c>
      <c r="BC271" s="33">
        <f>[1]TDSheet!$E$154</f>
        <v>1330984.1599999999</v>
      </c>
      <c r="BD271" s="33">
        <f>[1]TDSheet!$E$154</f>
        <v>1330984.1599999999</v>
      </c>
      <c r="BE271" s="33">
        <f>[1]TDSheet!$E$154</f>
        <v>1330984.1599999999</v>
      </c>
      <c r="BF271" s="33">
        <f>[1]TDSheet!$E$154</f>
        <v>1330984.1599999999</v>
      </c>
      <c r="BG271" s="33">
        <f>[1]TDSheet!$E$154</f>
        <v>1330984.1599999999</v>
      </c>
      <c r="BH271" s="33">
        <f>[1]TDSheet!$E$154</f>
        <v>1330984.1599999999</v>
      </c>
      <c r="BI271" s="33">
        <f>[1]TDSheet!$E$154</f>
        <v>1330984.1599999999</v>
      </c>
      <c r="BJ271" s="33">
        <f>[1]TDSheet!$E$154</f>
        <v>1330984.1599999999</v>
      </c>
      <c r="BK271" s="33">
        <f>[1]TDSheet!$E$154</f>
        <v>1330984.1599999999</v>
      </c>
      <c r="BL271" s="33">
        <f>[1]TDSheet!$E$154</f>
        <v>1330984.1599999999</v>
      </c>
      <c r="BM271" s="33">
        <f>[1]TDSheet!$E$154</f>
        <v>1330984.1599999999</v>
      </c>
      <c r="BN271" s="33">
        <f>[1]TDSheet!$E$154</f>
        <v>1330984.1599999999</v>
      </c>
      <c r="BO271" s="33">
        <f>[1]TDSheet!$E$154</f>
        <v>1330984.1599999999</v>
      </c>
      <c r="BP271" s="33">
        <f>[1]TDSheet!$E$154</f>
        <v>1330984.1599999999</v>
      </c>
      <c r="BQ271" s="33">
        <f>[1]TDSheet!$E$154</f>
        <v>1330984.1599999999</v>
      </c>
      <c r="BR271" s="33">
        <f>[1]TDSheet!$E$154</f>
        <v>1330984.1599999999</v>
      </c>
      <c r="BS271" s="33">
        <f>[1]TDSheet!$E$154</f>
        <v>1330984.1599999999</v>
      </c>
      <c r="BT271" s="33">
        <f>[1]TDSheet!$E$154</f>
        <v>1330984.1599999999</v>
      </c>
      <c r="BU271" s="33">
        <f>[1]TDSheet!$E$154</f>
        <v>1330984.1599999999</v>
      </c>
      <c r="BV271" s="34">
        <f>[1]TDSheet!$E$154</f>
        <v>1330984.1599999999</v>
      </c>
      <c r="BW271" s="23" t="s">
        <v>77</v>
      </c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5"/>
    </row>
    <row r="272" spans="1:97" s="9" customFormat="1" ht="32.25" customHeight="1" x14ac:dyDescent="0.2">
      <c r="A272" s="26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8"/>
      <c r="W272" s="35" t="s">
        <v>265</v>
      </c>
      <c r="X272" s="36" t="s">
        <v>265</v>
      </c>
      <c r="Y272" s="36" t="s">
        <v>265</v>
      </c>
      <c r="Z272" s="36" t="s">
        <v>265</v>
      </c>
      <c r="AA272" s="36" t="s">
        <v>265</v>
      </c>
      <c r="AB272" s="36" t="s">
        <v>265</v>
      </c>
      <c r="AC272" s="36" t="s">
        <v>265</v>
      </c>
      <c r="AD272" s="36" t="s">
        <v>265</v>
      </c>
      <c r="AE272" s="36" t="s">
        <v>265</v>
      </c>
      <c r="AF272" s="36" t="s">
        <v>265</v>
      </c>
      <c r="AG272" s="36" t="s">
        <v>265</v>
      </c>
      <c r="AH272" s="36" t="s">
        <v>265</v>
      </c>
      <c r="AI272" s="36" t="s">
        <v>265</v>
      </c>
      <c r="AJ272" s="36" t="s">
        <v>265</v>
      </c>
      <c r="AK272" s="36" t="s">
        <v>265</v>
      </c>
      <c r="AL272" s="36" t="s">
        <v>265</v>
      </c>
      <c r="AM272" s="36" t="s">
        <v>265</v>
      </c>
      <c r="AN272" s="36" t="s">
        <v>265</v>
      </c>
      <c r="AO272" s="36" t="s">
        <v>265</v>
      </c>
      <c r="AP272" s="36" t="s">
        <v>265</v>
      </c>
      <c r="AQ272" s="36" t="s">
        <v>265</v>
      </c>
      <c r="AR272" s="36" t="s">
        <v>265</v>
      </c>
      <c r="AS272" s="36" t="s">
        <v>265</v>
      </c>
      <c r="AT272" s="36" t="s">
        <v>265</v>
      </c>
      <c r="AU272" s="36" t="s">
        <v>265</v>
      </c>
      <c r="AV272" s="37" t="s">
        <v>265</v>
      </c>
      <c r="AW272" s="32">
        <v>1224.7465299999999</v>
      </c>
      <c r="AX272" s="33">
        <f>[1]TDSheet!$E$152</f>
        <v>1224746.53</v>
      </c>
      <c r="AY272" s="33">
        <f>[1]TDSheet!$E$152</f>
        <v>1224746.53</v>
      </c>
      <c r="AZ272" s="33">
        <f>[1]TDSheet!$E$152</f>
        <v>1224746.53</v>
      </c>
      <c r="BA272" s="33">
        <f>[1]TDSheet!$E$152</f>
        <v>1224746.53</v>
      </c>
      <c r="BB272" s="33">
        <f>[1]TDSheet!$E$152</f>
        <v>1224746.53</v>
      </c>
      <c r="BC272" s="33">
        <f>[1]TDSheet!$E$152</f>
        <v>1224746.53</v>
      </c>
      <c r="BD272" s="33">
        <f>[1]TDSheet!$E$152</f>
        <v>1224746.53</v>
      </c>
      <c r="BE272" s="33">
        <f>[1]TDSheet!$E$152</f>
        <v>1224746.53</v>
      </c>
      <c r="BF272" s="33">
        <f>[1]TDSheet!$E$152</f>
        <v>1224746.53</v>
      </c>
      <c r="BG272" s="33">
        <f>[1]TDSheet!$E$152</f>
        <v>1224746.53</v>
      </c>
      <c r="BH272" s="33">
        <f>[1]TDSheet!$E$152</f>
        <v>1224746.53</v>
      </c>
      <c r="BI272" s="33">
        <f>[1]TDSheet!$E$152</f>
        <v>1224746.53</v>
      </c>
      <c r="BJ272" s="33">
        <f>[1]TDSheet!$E$152</f>
        <v>1224746.53</v>
      </c>
      <c r="BK272" s="33">
        <f>[1]TDSheet!$E$152</f>
        <v>1224746.53</v>
      </c>
      <c r="BL272" s="33">
        <f>[1]TDSheet!$E$152</f>
        <v>1224746.53</v>
      </c>
      <c r="BM272" s="33">
        <f>[1]TDSheet!$E$152</f>
        <v>1224746.53</v>
      </c>
      <c r="BN272" s="33">
        <f>[1]TDSheet!$E$152</f>
        <v>1224746.53</v>
      </c>
      <c r="BO272" s="33">
        <f>[1]TDSheet!$E$152</f>
        <v>1224746.53</v>
      </c>
      <c r="BP272" s="33">
        <f>[1]TDSheet!$E$152</f>
        <v>1224746.53</v>
      </c>
      <c r="BQ272" s="33">
        <f>[1]TDSheet!$E$152</f>
        <v>1224746.53</v>
      </c>
      <c r="BR272" s="33">
        <f>[1]TDSheet!$E$152</f>
        <v>1224746.53</v>
      </c>
      <c r="BS272" s="33">
        <f>[1]TDSheet!$E$152</f>
        <v>1224746.53</v>
      </c>
      <c r="BT272" s="33">
        <f>[1]TDSheet!$E$152</f>
        <v>1224746.53</v>
      </c>
      <c r="BU272" s="33">
        <f>[1]TDSheet!$E$152</f>
        <v>1224746.53</v>
      </c>
      <c r="BV272" s="34">
        <f>[1]TDSheet!$E$152</f>
        <v>1224746.53</v>
      </c>
      <c r="BW272" s="23" t="s">
        <v>77</v>
      </c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5"/>
    </row>
    <row r="273" spans="1:97" s="9" customFormat="1" ht="32.25" customHeight="1" x14ac:dyDescent="0.2">
      <c r="A273" s="26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8"/>
      <c r="W273" s="35" t="s">
        <v>266</v>
      </c>
      <c r="X273" s="36" t="s">
        <v>266</v>
      </c>
      <c r="Y273" s="36" t="s">
        <v>266</v>
      </c>
      <c r="Z273" s="36" t="s">
        <v>266</v>
      </c>
      <c r="AA273" s="36" t="s">
        <v>266</v>
      </c>
      <c r="AB273" s="36" t="s">
        <v>266</v>
      </c>
      <c r="AC273" s="36" t="s">
        <v>266</v>
      </c>
      <c r="AD273" s="36" t="s">
        <v>266</v>
      </c>
      <c r="AE273" s="36" t="s">
        <v>266</v>
      </c>
      <c r="AF273" s="36" t="s">
        <v>266</v>
      </c>
      <c r="AG273" s="36" t="s">
        <v>266</v>
      </c>
      <c r="AH273" s="36" t="s">
        <v>266</v>
      </c>
      <c r="AI273" s="36" t="s">
        <v>266</v>
      </c>
      <c r="AJ273" s="36" t="s">
        <v>266</v>
      </c>
      <c r="AK273" s="36" t="s">
        <v>266</v>
      </c>
      <c r="AL273" s="36" t="s">
        <v>266</v>
      </c>
      <c r="AM273" s="36" t="s">
        <v>266</v>
      </c>
      <c r="AN273" s="36" t="s">
        <v>266</v>
      </c>
      <c r="AO273" s="36" t="s">
        <v>266</v>
      </c>
      <c r="AP273" s="36" t="s">
        <v>266</v>
      </c>
      <c r="AQ273" s="36" t="s">
        <v>266</v>
      </c>
      <c r="AR273" s="36" t="s">
        <v>266</v>
      </c>
      <c r="AS273" s="36" t="s">
        <v>266</v>
      </c>
      <c r="AT273" s="36" t="s">
        <v>266</v>
      </c>
      <c r="AU273" s="36" t="s">
        <v>266</v>
      </c>
      <c r="AV273" s="37" t="s">
        <v>266</v>
      </c>
      <c r="AW273" s="32">
        <v>7468.1259200000004</v>
      </c>
      <c r="AX273" s="33">
        <f>[1]TDSheet!$E$54</f>
        <v>7468125.9199999999</v>
      </c>
      <c r="AY273" s="33">
        <f>[1]TDSheet!$E$54</f>
        <v>7468125.9199999999</v>
      </c>
      <c r="AZ273" s="33">
        <f>[1]TDSheet!$E$54</f>
        <v>7468125.9199999999</v>
      </c>
      <c r="BA273" s="33">
        <f>[1]TDSheet!$E$54</f>
        <v>7468125.9199999999</v>
      </c>
      <c r="BB273" s="33">
        <f>[1]TDSheet!$E$54</f>
        <v>7468125.9199999999</v>
      </c>
      <c r="BC273" s="33">
        <f>[1]TDSheet!$E$54</f>
        <v>7468125.9199999999</v>
      </c>
      <c r="BD273" s="33">
        <f>[1]TDSheet!$E$54</f>
        <v>7468125.9199999999</v>
      </c>
      <c r="BE273" s="33">
        <f>[1]TDSheet!$E$54</f>
        <v>7468125.9199999999</v>
      </c>
      <c r="BF273" s="33">
        <f>[1]TDSheet!$E$54</f>
        <v>7468125.9199999999</v>
      </c>
      <c r="BG273" s="33">
        <f>[1]TDSheet!$E$54</f>
        <v>7468125.9199999999</v>
      </c>
      <c r="BH273" s="33">
        <f>[1]TDSheet!$E$54</f>
        <v>7468125.9199999999</v>
      </c>
      <c r="BI273" s="33">
        <f>[1]TDSheet!$E$54</f>
        <v>7468125.9199999999</v>
      </c>
      <c r="BJ273" s="33">
        <f>[1]TDSheet!$E$54</f>
        <v>7468125.9199999999</v>
      </c>
      <c r="BK273" s="33">
        <f>[1]TDSheet!$E$54</f>
        <v>7468125.9199999999</v>
      </c>
      <c r="BL273" s="33">
        <f>[1]TDSheet!$E$54</f>
        <v>7468125.9199999999</v>
      </c>
      <c r="BM273" s="33">
        <f>[1]TDSheet!$E$54</f>
        <v>7468125.9199999999</v>
      </c>
      <c r="BN273" s="33">
        <f>[1]TDSheet!$E$54</f>
        <v>7468125.9199999999</v>
      </c>
      <c r="BO273" s="33">
        <f>[1]TDSheet!$E$54</f>
        <v>7468125.9199999999</v>
      </c>
      <c r="BP273" s="33">
        <f>[1]TDSheet!$E$54</f>
        <v>7468125.9199999999</v>
      </c>
      <c r="BQ273" s="33">
        <f>[1]TDSheet!$E$54</f>
        <v>7468125.9199999999</v>
      </c>
      <c r="BR273" s="33">
        <f>[1]TDSheet!$E$54</f>
        <v>7468125.9199999999</v>
      </c>
      <c r="BS273" s="33">
        <f>[1]TDSheet!$E$54</f>
        <v>7468125.9199999999</v>
      </c>
      <c r="BT273" s="33">
        <f>[1]TDSheet!$E$54</f>
        <v>7468125.9199999999</v>
      </c>
      <c r="BU273" s="33">
        <f>[1]TDSheet!$E$54</f>
        <v>7468125.9199999999</v>
      </c>
      <c r="BV273" s="34">
        <f>[1]TDSheet!$E$54</f>
        <v>7468125.9199999999</v>
      </c>
      <c r="BW273" s="23" t="s">
        <v>77</v>
      </c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5"/>
    </row>
    <row r="274" spans="1:97" s="9" customFormat="1" ht="32.25" customHeight="1" x14ac:dyDescent="0.2">
      <c r="A274" s="26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8"/>
      <c r="W274" s="35" t="s">
        <v>267</v>
      </c>
      <c r="X274" s="36" t="s">
        <v>267</v>
      </c>
      <c r="Y274" s="36" t="s">
        <v>267</v>
      </c>
      <c r="Z274" s="36" t="s">
        <v>267</v>
      </c>
      <c r="AA274" s="36" t="s">
        <v>267</v>
      </c>
      <c r="AB274" s="36" t="s">
        <v>267</v>
      </c>
      <c r="AC274" s="36" t="s">
        <v>267</v>
      </c>
      <c r="AD274" s="36" t="s">
        <v>267</v>
      </c>
      <c r="AE274" s="36" t="s">
        <v>267</v>
      </c>
      <c r="AF274" s="36" t="s">
        <v>267</v>
      </c>
      <c r="AG274" s="36" t="s">
        <v>267</v>
      </c>
      <c r="AH274" s="36" t="s">
        <v>267</v>
      </c>
      <c r="AI274" s="36" t="s">
        <v>267</v>
      </c>
      <c r="AJ274" s="36" t="s">
        <v>267</v>
      </c>
      <c r="AK274" s="36" t="s">
        <v>267</v>
      </c>
      <c r="AL274" s="36" t="s">
        <v>267</v>
      </c>
      <c r="AM274" s="36" t="s">
        <v>267</v>
      </c>
      <c r="AN274" s="36" t="s">
        <v>267</v>
      </c>
      <c r="AO274" s="36" t="s">
        <v>267</v>
      </c>
      <c r="AP274" s="36" t="s">
        <v>267</v>
      </c>
      <c r="AQ274" s="36" t="s">
        <v>267</v>
      </c>
      <c r="AR274" s="36" t="s">
        <v>267</v>
      </c>
      <c r="AS274" s="36" t="s">
        <v>267</v>
      </c>
      <c r="AT274" s="36" t="s">
        <v>267</v>
      </c>
      <c r="AU274" s="36" t="s">
        <v>267</v>
      </c>
      <c r="AV274" s="37" t="s">
        <v>267</v>
      </c>
      <c r="AW274" s="32">
        <v>1026.1271200000001</v>
      </c>
      <c r="AX274" s="33">
        <f>[1]TDSheet!$E$219</f>
        <v>1026127.12</v>
      </c>
      <c r="AY274" s="33">
        <f>[1]TDSheet!$E$219</f>
        <v>1026127.12</v>
      </c>
      <c r="AZ274" s="33">
        <f>[1]TDSheet!$E$219</f>
        <v>1026127.12</v>
      </c>
      <c r="BA274" s="33">
        <f>[1]TDSheet!$E$219</f>
        <v>1026127.12</v>
      </c>
      <c r="BB274" s="33">
        <f>[1]TDSheet!$E$219</f>
        <v>1026127.12</v>
      </c>
      <c r="BC274" s="33">
        <f>[1]TDSheet!$E$219</f>
        <v>1026127.12</v>
      </c>
      <c r="BD274" s="33">
        <f>[1]TDSheet!$E$219</f>
        <v>1026127.12</v>
      </c>
      <c r="BE274" s="33">
        <f>[1]TDSheet!$E$219</f>
        <v>1026127.12</v>
      </c>
      <c r="BF274" s="33">
        <f>[1]TDSheet!$E$219</f>
        <v>1026127.12</v>
      </c>
      <c r="BG274" s="33">
        <f>[1]TDSheet!$E$219</f>
        <v>1026127.12</v>
      </c>
      <c r="BH274" s="33">
        <f>[1]TDSheet!$E$219</f>
        <v>1026127.12</v>
      </c>
      <c r="BI274" s="33">
        <f>[1]TDSheet!$E$219</f>
        <v>1026127.12</v>
      </c>
      <c r="BJ274" s="33">
        <f>[1]TDSheet!$E$219</f>
        <v>1026127.12</v>
      </c>
      <c r="BK274" s="33">
        <f>[1]TDSheet!$E$219</f>
        <v>1026127.12</v>
      </c>
      <c r="BL274" s="33">
        <f>[1]TDSheet!$E$219</f>
        <v>1026127.12</v>
      </c>
      <c r="BM274" s="33">
        <f>[1]TDSheet!$E$219</f>
        <v>1026127.12</v>
      </c>
      <c r="BN274" s="33">
        <f>[1]TDSheet!$E$219</f>
        <v>1026127.12</v>
      </c>
      <c r="BO274" s="33">
        <f>[1]TDSheet!$E$219</f>
        <v>1026127.12</v>
      </c>
      <c r="BP274" s="33">
        <f>[1]TDSheet!$E$219</f>
        <v>1026127.12</v>
      </c>
      <c r="BQ274" s="33">
        <f>[1]TDSheet!$E$219</f>
        <v>1026127.12</v>
      </c>
      <c r="BR274" s="33">
        <f>[1]TDSheet!$E$219</f>
        <v>1026127.12</v>
      </c>
      <c r="BS274" s="33">
        <f>[1]TDSheet!$E$219</f>
        <v>1026127.12</v>
      </c>
      <c r="BT274" s="33">
        <f>[1]TDSheet!$E$219</f>
        <v>1026127.12</v>
      </c>
      <c r="BU274" s="33">
        <f>[1]TDSheet!$E$219</f>
        <v>1026127.12</v>
      </c>
      <c r="BV274" s="34">
        <f>[1]TDSheet!$E$219</f>
        <v>1026127.12</v>
      </c>
      <c r="BW274" s="23" t="s">
        <v>77</v>
      </c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5"/>
    </row>
    <row r="275" spans="1:97" s="9" customFormat="1" ht="32.25" customHeight="1" x14ac:dyDescent="0.2">
      <c r="A275" s="26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8"/>
      <c r="W275" s="35" t="s">
        <v>268</v>
      </c>
      <c r="X275" s="36" t="s">
        <v>268</v>
      </c>
      <c r="Y275" s="36" t="s">
        <v>268</v>
      </c>
      <c r="Z275" s="36" t="s">
        <v>268</v>
      </c>
      <c r="AA275" s="36" t="s">
        <v>268</v>
      </c>
      <c r="AB275" s="36" t="s">
        <v>268</v>
      </c>
      <c r="AC275" s="36" t="s">
        <v>268</v>
      </c>
      <c r="AD275" s="36" t="s">
        <v>268</v>
      </c>
      <c r="AE275" s="36" t="s">
        <v>268</v>
      </c>
      <c r="AF275" s="36" t="s">
        <v>268</v>
      </c>
      <c r="AG275" s="36" t="s">
        <v>268</v>
      </c>
      <c r="AH275" s="36" t="s">
        <v>268</v>
      </c>
      <c r="AI275" s="36" t="s">
        <v>268</v>
      </c>
      <c r="AJ275" s="36" t="s">
        <v>268</v>
      </c>
      <c r="AK275" s="36" t="s">
        <v>268</v>
      </c>
      <c r="AL275" s="36" t="s">
        <v>268</v>
      </c>
      <c r="AM275" s="36" t="s">
        <v>268</v>
      </c>
      <c r="AN275" s="36" t="s">
        <v>268</v>
      </c>
      <c r="AO275" s="36" t="s">
        <v>268</v>
      </c>
      <c r="AP275" s="36" t="s">
        <v>268</v>
      </c>
      <c r="AQ275" s="36" t="s">
        <v>268</v>
      </c>
      <c r="AR275" s="36" t="s">
        <v>268</v>
      </c>
      <c r="AS275" s="36" t="s">
        <v>268</v>
      </c>
      <c r="AT275" s="36" t="s">
        <v>268</v>
      </c>
      <c r="AU275" s="36" t="s">
        <v>268</v>
      </c>
      <c r="AV275" s="37" t="s">
        <v>268</v>
      </c>
      <c r="AW275" s="32">
        <f>2815.31273*0.35</f>
        <v>985.35945549999997</v>
      </c>
      <c r="AX275" s="33">
        <f>[1]TDSheet!$E$44</f>
        <v>2815312.7300000004</v>
      </c>
      <c r="AY275" s="33">
        <f>[1]TDSheet!$E$44</f>
        <v>2815312.7300000004</v>
      </c>
      <c r="AZ275" s="33">
        <f>[1]TDSheet!$E$44</f>
        <v>2815312.7300000004</v>
      </c>
      <c r="BA275" s="33">
        <f>[1]TDSheet!$E$44</f>
        <v>2815312.7300000004</v>
      </c>
      <c r="BB275" s="33">
        <f>[1]TDSheet!$E$44</f>
        <v>2815312.7300000004</v>
      </c>
      <c r="BC275" s="33">
        <f>[1]TDSheet!$E$44</f>
        <v>2815312.7300000004</v>
      </c>
      <c r="BD275" s="33">
        <f>[1]TDSheet!$E$44</f>
        <v>2815312.7300000004</v>
      </c>
      <c r="BE275" s="33">
        <f>[1]TDSheet!$E$44</f>
        <v>2815312.7300000004</v>
      </c>
      <c r="BF275" s="33">
        <f>[1]TDSheet!$E$44</f>
        <v>2815312.7300000004</v>
      </c>
      <c r="BG275" s="33">
        <f>[1]TDSheet!$E$44</f>
        <v>2815312.7300000004</v>
      </c>
      <c r="BH275" s="33">
        <f>[1]TDSheet!$E$44</f>
        <v>2815312.7300000004</v>
      </c>
      <c r="BI275" s="33">
        <f>[1]TDSheet!$E$44</f>
        <v>2815312.7300000004</v>
      </c>
      <c r="BJ275" s="33">
        <f>[1]TDSheet!$E$44</f>
        <v>2815312.7300000004</v>
      </c>
      <c r="BK275" s="33">
        <f>[1]TDSheet!$E$44</f>
        <v>2815312.7300000004</v>
      </c>
      <c r="BL275" s="33">
        <f>[1]TDSheet!$E$44</f>
        <v>2815312.7300000004</v>
      </c>
      <c r="BM275" s="33">
        <f>[1]TDSheet!$E$44</f>
        <v>2815312.7300000004</v>
      </c>
      <c r="BN275" s="33">
        <f>[1]TDSheet!$E$44</f>
        <v>2815312.7300000004</v>
      </c>
      <c r="BO275" s="33">
        <f>[1]TDSheet!$E$44</f>
        <v>2815312.7300000004</v>
      </c>
      <c r="BP275" s="33">
        <f>[1]TDSheet!$E$44</f>
        <v>2815312.7300000004</v>
      </c>
      <c r="BQ275" s="33">
        <f>[1]TDSheet!$E$44</f>
        <v>2815312.7300000004</v>
      </c>
      <c r="BR275" s="33">
        <f>[1]TDSheet!$E$44</f>
        <v>2815312.7300000004</v>
      </c>
      <c r="BS275" s="33">
        <f>[1]TDSheet!$E$44</f>
        <v>2815312.7300000004</v>
      </c>
      <c r="BT275" s="33">
        <f>[1]TDSheet!$E$44</f>
        <v>2815312.7300000004</v>
      </c>
      <c r="BU275" s="33">
        <f>[1]TDSheet!$E$44</f>
        <v>2815312.7300000004</v>
      </c>
      <c r="BV275" s="34">
        <f>[1]TDSheet!$E$44</f>
        <v>2815312.7300000004</v>
      </c>
      <c r="BW275" s="23" t="s">
        <v>77</v>
      </c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5"/>
    </row>
    <row r="276" spans="1:97" s="9" customFormat="1" ht="32.25" customHeight="1" x14ac:dyDescent="0.2">
      <c r="A276" s="26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8"/>
      <c r="W276" s="35" t="s">
        <v>269</v>
      </c>
      <c r="X276" s="36" t="s">
        <v>269</v>
      </c>
      <c r="Y276" s="36" t="s">
        <v>269</v>
      </c>
      <c r="Z276" s="36" t="s">
        <v>269</v>
      </c>
      <c r="AA276" s="36" t="s">
        <v>269</v>
      </c>
      <c r="AB276" s="36" t="s">
        <v>269</v>
      </c>
      <c r="AC276" s="36" t="s">
        <v>269</v>
      </c>
      <c r="AD276" s="36" t="s">
        <v>269</v>
      </c>
      <c r="AE276" s="36" t="s">
        <v>269</v>
      </c>
      <c r="AF276" s="36" t="s">
        <v>269</v>
      </c>
      <c r="AG276" s="36" t="s">
        <v>269</v>
      </c>
      <c r="AH276" s="36" t="s">
        <v>269</v>
      </c>
      <c r="AI276" s="36" t="s">
        <v>269</v>
      </c>
      <c r="AJ276" s="36" t="s">
        <v>269</v>
      </c>
      <c r="AK276" s="36" t="s">
        <v>269</v>
      </c>
      <c r="AL276" s="36" t="s">
        <v>269</v>
      </c>
      <c r="AM276" s="36" t="s">
        <v>269</v>
      </c>
      <c r="AN276" s="36" t="s">
        <v>269</v>
      </c>
      <c r="AO276" s="36" t="s">
        <v>269</v>
      </c>
      <c r="AP276" s="36" t="s">
        <v>269</v>
      </c>
      <c r="AQ276" s="36" t="s">
        <v>269</v>
      </c>
      <c r="AR276" s="36" t="s">
        <v>269</v>
      </c>
      <c r="AS276" s="36" t="s">
        <v>269</v>
      </c>
      <c r="AT276" s="36" t="s">
        <v>269</v>
      </c>
      <c r="AU276" s="36" t="s">
        <v>269</v>
      </c>
      <c r="AV276" s="37" t="s">
        <v>269</v>
      </c>
      <c r="AW276" s="32">
        <v>516.63717999999994</v>
      </c>
      <c r="AX276" s="33">
        <f>[1]TDSheet!$E$163</f>
        <v>516637.18</v>
      </c>
      <c r="AY276" s="33">
        <f>[1]TDSheet!$E$163</f>
        <v>516637.18</v>
      </c>
      <c r="AZ276" s="33">
        <f>[1]TDSheet!$E$163</f>
        <v>516637.18</v>
      </c>
      <c r="BA276" s="33">
        <f>[1]TDSheet!$E$163</f>
        <v>516637.18</v>
      </c>
      <c r="BB276" s="33">
        <f>[1]TDSheet!$E$163</f>
        <v>516637.18</v>
      </c>
      <c r="BC276" s="33">
        <f>[1]TDSheet!$E$163</f>
        <v>516637.18</v>
      </c>
      <c r="BD276" s="33">
        <f>[1]TDSheet!$E$163</f>
        <v>516637.18</v>
      </c>
      <c r="BE276" s="33">
        <f>[1]TDSheet!$E$163</f>
        <v>516637.18</v>
      </c>
      <c r="BF276" s="33">
        <f>[1]TDSheet!$E$163</f>
        <v>516637.18</v>
      </c>
      <c r="BG276" s="33">
        <f>[1]TDSheet!$E$163</f>
        <v>516637.18</v>
      </c>
      <c r="BH276" s="33">
        <f>[1]TDSheet!$E$163</f>
        <v>516637.18</v>
      </c>
      <c r="BI276" s="33">
        <f>[1]TDSheet!$E$163</f>
        <v>516637.18</v>
      </c>
      <c r="BJ276" s="33">
        <f>[1]TDSheet!$E$163</f>
        <v>516637.18</v>
      </c>
      <c r="BK276" s="33">
        <f>[1]TDSheet!$E$163</f>
        <v>516637.18</v>
      </c>
      <c r="BL276" s="33">
        <f>[1]TDSheet!$E$163</f>
        <v>516637.18</v>
      </c>
      <c r="BM276" s="33">
        <f>[1]TDSheet!$E$163</f>
        <v>516637.18</v>
      </c>
      <c r="BN276" s="33">
        <f>[1]TDSheet!$E$163</f>
        <v>516637.18</v>
      </c>
      <c r="BO276" s="33">
        <f>[1]TDSheet!$E$163</f>
        <v>516637.18</v>
      </c>
      <c r="BP276" s="33">
        <f>[1]TDSheet!$E$163</f>
        <v>516637.18</v>
      </c>
      <c r="BQ276" s="33">
        <f>[1]TDSheet!$E$163</f>
        <v>516637.18</v>
      </c>
      <c r="BR276" s="33">
        <f>[1]TDSheet!$E$163</f>
        <v>516637.18</v>
      </c>
      <c r="BS276" s="33">
        <f>[1]TDSheet!$E$163</f>
        <v>516637.18</v>
      </c>
      <c r="BT276" s="33">
        <f>[1]TDSheet!$E$163</f>
        <v>516637.18</v>
      </c>
      <c r="BU276" s="33">
        <f>[1]TDSheet!$E$163</f>
        <v>516637.18</v>
      </c>
      <c r="BV276" s="34">
        <f>[1]TDSheet!$E$163</f>
        <v>516637.18</v>
      </c>
      <c r="BW276" s="23" t="s">
        <v>77</v>
      </c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5"/>
    </row>
    <row r="277" spans="1:97" s="9" customFormat="1" ht="32.25" customHeight="1" x14ac:dyDescent="0.2">
      <c r="A277" s="26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8"/>
      <c r="W277" s="35" t="s">
        <v>270</v>
      </c>
      <c r="X277" s="36" t="s">
        <v>270</v>
      </c>
      <c r="Y277" s="36" t="s">
        <v>270</v>
      </c>
      <c r="Z277" s="36" t="s">
        <v>270</v>
      </c>
      <c r="AA277" s="36" t="s">
        <v>270</v>
      </c>
      <c r="AB277" s="36" t="s">
        <v>270</v>
      </c>
      <c r="AC277" s="36" t="s">
        <v>270</v>
      </c>
      <c r="AD277" s="36" t="s">
        <v>270</v>
      </c>
      <c r="AE277" s="36" t="s">
        <v>270</v>
      </c>
      <c r="AF277" s="36" t="s">
        <v>270</v>
      </c>
      <c r="AG277" s="36" t="s">
        <v>270</v>
      </c>
      <c r="AH277" s="36" t="s">
        <v>270</v>
      </c>
      <c r="AI277" s="36" t="s">
        <v>270</v>
      </c>
      <c r="AJ277" s="36" t="s">
        <v>270</v>
      </c>
      <c r="AK277" s="36" t="s">
        <v>270</v>
      </c>
      <c r="AL277" s="36" t="s">
        <v>270</v>
      </c>
      <c r="AM277" s="36" t="s">
        <v>270</v>
      </c>
      <c r="AN277" s="36" t="s">
        <v>270</v>
      </c>
      <c r="AO277" s="36" t="s">
        <v>270</v>
      </c>
      <c r="AP277" s="36" t="s">
        <v>270</v>
      </c>
      <c r="AQ277" s="36" t="s">
        <v>270</v>
      </c>
      <c r="AR277" s="36" t="s">
        <v>270</v>
      </c>
      <c r="AS277" s="36" t="s">
        <v>270</v>
      </c>
      <c r="AT277" s="36" t="s">
        <v>270</v>
      </c>
      <c r="AU277" s="36" t="s">
        <v>270</v>
      </c>
      <c r="AV277" s="37" t="s">
        <v>270</v>
      </c>
      <c r="AW277" s="32">
        <f>3855.50847*0.35</f>
        <v>1349.4279644999999</v>
      </c>
      <c r="AX277" s="33">
        <f>[1]TDSheet!$E$91</f>
        <v>3855508.4699999997</v>
      </c>
      <c r="AY277" s="33">
        <f>[1]TDSheet!$E$91</f>
        <v>3855508.4699999997</v>
      </c>
      <c r="AZ277" s="33">
        <f>[1]TDSheet!$E$91</f>
        <v>3855508.4699999997</v>
      </c>
      <c r="BA277" s="33">
        <f>[1]TDSheet!$E$91</f>
        <v>3855508.4699999997</v>
      </c>
      <c r="BB277" s="33">
        <f>[1]TDSheet!$E$91</f>
        <v>3855508.4699999997</v>
      </c>
      <c r="BC277" s="33">
        <f>[1]TDSheet!$E$91</f>
        <v>3855508.4699999997</v>
      </c>
      <c r="BD277" s="33">
        <f>[1]TDSheet!$E$91</f>
        <v>3855508.4699999997</v>
      </c>
      <c r="BE277" s="33">
        <f>[1]TDSheet!$E$91</f>
        <v>3855508.4699999997</v>
      </c>
      <c r="BF277" s="33">
        <f>[1]TDSheet!$E$91</f>
        <v>3855508.4699999997</v>
      </c>
      <c r="BG277" s="33">
        <f>[1]TDSheet!$E$91</f>
        <v>3855508.4699999997</v>
      </c>
      <c r="BH277" s="33">
        <f>[1]TDSheet!$E$91</f>
        <v>3855508.4699999997</v>
      </c>
      <c r="BI277" s="33">
        <f>[1]TDSheet!$E$91</f>
        <v>3855508.4699999997</v>
      </c>
      <c r="BJ277" s="33">
        <f>[1]TDSheet!$E$91</f>
        <v>3855508.4699999997</v>
      </c>
      <c r="BK277" s="33">
        <f>[1]TDSheet!$E$91</f>
        <v>3855508.4699999997</v>
      </c>
      <c r="BL277" s="33">
        <f>[1]TDSheet!$E$91</f>
        <v>3855508.4699999997</v>
      </c>
      <c r="BM277" s="33">
        <f>[1]TDSheet!$E$91</f>
        <v>3855508.4699999997</v>
      </c>
      <c r="BN277" s="33">
        <f>[1]TDSheet!$E$91</f>
        <v>3855508.4699999997</v>
      </c>
      <c r="BO277" s="33">
        <f>[1]TDSheet!$E$91</f>
        <v>3855508.4699999997</v>
      </c>
      <c r="BP277" s="33">
        <f>[1]TDSheet!$E$91</f>
        <v>3855508.4699999997</v>
      </c>
      <c r="BQ277" s="33">
        <f>[1]TDSheet!$E$91</f>
        <v>3855508.4699999997</v>
      </c>
      <c r="BR277" s="33">
        <f>[1]TDSheet!$E$91</f>
        <v>3855508.4699999997</v>
      </c>
      <c r="BS277" s="33">
        <f>[1]TDSheet!$E$91</f>
        <v>3855508.4699999997</v>
      </c>
      <c r="BT277" s="33">
        <f>[1]TDSheet!$E$91</f>
        <v>3855508.4699999997</v>
      </c>
      <c r="BU277" s="33">
        <f>[1]TDSheet!$E$91</f>
        <v>3855508.4699999997</v>
      </c>
      <c r="BV277" s="34">
        <f>[1]TDSheet!$E$91</f>
        <v>3855508.4699999997</v>
      </c>
      <c r="BW277" s="23" t="s">
        <v>77</v>
      </c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5"/>
    </row>
    <row r="278" spans="1:97" s="9" customFormat="1" ht="32.25" customHeight="1" x14ac:dyDescent="0.2">
      <c r="A278" s="26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8"/>
      <c r="W278" s="35" t="s">
        <v>271</v>
      </c>
      <c r="X278" s="36" t="s">
        <v>271</v>
      </c>
      <c r="Y278" s="36" t="s">
        <v>271</v>
      </c>
      <c r="Z278" s="36" t="s">
        <v>271</v>
      </c>
      <c r="AA278" s="36" t="s">
        <v>271</v>
      </c>
      <c r="AB278" s="36" t="s">
        <v>271</v>
      </c>
      <c r="AC278" s="36" t="s">
        <v>271</v>
      </c>
      <c r="AD278" s="36" t="s">
        <v>271</v>
      </c>
      <c r="AE278" s="36" t="s">
        <v>271</v>
      </c>
      <c r="AF278" s="36" t="s">
        <v>271</v>
      </c>
      <c r="AG278" s="36" t="s">
        <v>271</v>
      </c>
      <c r="AH278" s="36" t="s">
        <v>271</v>
      </c>
      <c r="AI278" s="36" t="s">
        <v>271</v>
      </c>
      <c r="AJ278" s="36" t="s">
        <v>271</v>
      </c>
      <c r="AK278" s="36" t="s">
        <v>271</v>
      </c>
      <c r="AL278" s="36" t="s">
        <v>271</v>
      </c>
      <c r="AM278" s="36" t="s">
        <v>271</v>
      </c>
      <c r="AN278" s="36" t="s">
        <v>271</v>
      </c>
      <c r="AO278" s="36" t="s">
        <v>271</v>
      </c>
      <c r="AP278" s="36" t="s">
        <v>271</v>
      </c>
      <c r="AQ278" s="36" t="s">
        <v>271</v>
      </c>
      <c r="AR278" s="36" t="s">
        <v>271</v>
      </c>
      <c r="AS278" s="36" t="s">
        <v>271</v>
      </c>
      <c r="AT278" s="36" t="s">
        <v>271</v>
      </c>
      <c r="AU278" s="36" t="s">
        <v>271</v>
      </c>
      <c r="AV278" s="37" t="s">
        <v>271</v>
      </c>
      <c r="AW278" s="32">
        <v>3184.51</v>
      </c>
      <c r="AX278" s="33">
        <f>[1]TDSheet!$E$238</f>
        <v>3184510</v>
      </c>
      <c r="AY278" s="33">
        <f>[1]TDSheet!$E$238</f>
        <v>3184510</v>
      </c>
      <c r="AZ278" s="33">
        <f>[1]TDSheet!$E$238</f>
        <v>3184510</v>
      </c>
      <c r="BA278" s="33">
        <f>[1]TDSheet!$E$238</f>
        <v>3184510</v>
      </c>
      <c r="BB278" s="33">
        <f>[1]TDSheet!$E$238</f>
        <v>3184510</v>
      </c>
      <c r="BC278" s="33">
        <f>[1]TDSheet!$E$238</f>
        <v>3184510</v>
      </c>
      <c r="BD278" s="33">
        <f>[1]TDSheet!$E$238</f>
        <v>3184510</v>
      </c>
      <c r="BE278" s="33">
        <f>[1]TDSheet!$E$238</f>
        <v>3184510</v>
      </c>
      <c r="BF278" s="33">
        <f>[1]TDSheet!$E$238</f>
        <v>3184510</v>
      </c>
      <c r="BG278" s="33">
        <f>[1]TDSheet!$E$238</f>
        <v>3184510</v>
      </c>
      <c r="BH278" s="33">
        <f>[1]TDSheet!$E$238</f>
        <v>3184510</v>
      </c>
      <c r="BI278" s="33">
        <f>[1]TDSheet!$E$238</f>
        <v>3184510</v>
      </c>
      <c r="BJ278" s="33">
        <f>[1]TDSheet!$E$238</f>
        <v>3184510</v>
      </c>
      <c r="BK278" s="33">
        <f>[1]TDSheet!$E$238</f>
        <v>3184510</v>
      </c>
      <c r="BL278" s="33">
        <f>[1]TDSheet!$E$238</f>
        <v>3184510</v>
      </c>
      <c r="BM278" s="33">
        <f>[1]TDSheet!$E$238</f>
        <v>3184510</v>
      </c>
      <c r="BN278" s="33">
        <f>[1]TDSheet!$E$238</f>
        <v>3184510</v>
      </c>
      <c r="BO278" s="33">
        <f>[1]TDSheet!$E$238</f>
        <v>3184510</v>
      </c>
      <c r="BP278" s="33">
        <f>[1]TDSheet!$E$238</f>
        <v>3184510</v>
      </c>
      <c r="BQ278" s="33">
        <f>[1]TDSheet!$E$238</f>
        <v>3184510</v>
      </c>
      <c r="BR278" s="33">
        <f>[1]TDSheet!$E$238</f>
        <v>3184510</v>
      </c>
      <c r="BS278" s="33">
        <f>[1]TDSheet!$E$238</f>
        <v>3184510</v>
      </c>
      <c r="BT278" s="33">
        <f>[1]TDSheet!$E$238</f>
        <v>3184510</v>
      </c>
      <c r="BU278" s="33">
        <f>[1]TDSheet!$E$238</f>
        <v>3184510</v>
      </c>
      <c r="BV278" s="34">
        <f>[1]TDSheet!$E$238</f>
        <v>3184510</v>
      </c>
      <c r="BW278" s="23" t="s">
        <v>77</v>
      </c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5"/>
    </row>
    <row r="279" spans="1:97" s="9" customFormat="1" ht="32.25" customHeight="1" x14ac:dyDescent="0.2">
      <c r="A279" s="26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8"/>
      <c r="W279" s="35" t="s">
        <v>272</v>
      </c>
      <c r="X279" s="36" t="s">
        <v>272</v>
      </c>
      <c r="Y279" s="36" t="s">
        <v>272</v>
      </c>
      <c r="Z279" s="36" t="s">
        <v>272</v>
      </c>
      <c r="AA279" s="36" t="s">
        <v>272</v>
      </c>
      <c r="AB279" s="36" t="s">
        <v>272</v>
      </c>
      <c r="AC279" s="36" t="s">
        <v>272</v>
      </c>
      <c r="AD279" s="36" t="s">
        <v>272</v>
      </c>
      <c r="AE279" s="36" t="s">
        <v>272</v>
      </c>
      <c r="AF279" s="36" t="s">
        <v>272</v>
      </c>
      <c r="AG279" s="36" t="s">
        <v>272</v>
      </c>
      <c r="AH279" s="36" t="s">
        <v>272</v>
      </c>
      <c r="AI279" s="36" t="s">
        <v>272</v>
      </c>
      <c r="AJ279" s="36" t="s">
        <v>272</v>
      </c>
      <c r="AK279" s="36" t="s">
        <v>272</v>
      </c>
      <c r="AL279" s="36" t="s">
        <v>272</v>
      </c>
      <c r="AM279" s="36" t="s">
        <v>272</v>
      </c>
      <c r="AN279" s="36" t="s">
        <v>272</v>
      </c>
      <c r="AO279" s="36" t="s">
        <v>272</v>
      </c>
      <c r="AP279" s="36" t="s">
        <v>272</v>
      </c>
      <c r="AQ279" s="36" t="s">
        <v>272</v>
      </c>
      <c r="AR279" s="36" t="s">
        <v>272</v>
      </c>
      <c r="AS279" s="36" t="s">
        <v>272</v>
      </c>
      <c r="AT279" s="36" t="s">
        <v>272</v>
      </c>
      <c r="AU279" s="36" t="s">
        <v>272</v>
      </c>
      <c r="AV279" s="37" t="s">
        <v>272</v>
      </c>
      <c r="AW279" s="32">
        <v>106.71313000000001</v>
      </c>
      <c r="AX279" s="33">
        <f>[1]TDSheet!$E$130</f>
        <v>106713.13</v>
      </c>
      <c r="AY279" s="33">
        <f>[1]TDSheet!$E$130</f>
        <v>106713.13</v>
      </c>
      <c r="AZ279" s="33">
        <f>[1]TDSheet!$E$130</f>
        <v>106713.13</v>
      </c>
      <c r="BA279" s="33">
        <f>[1]TDSheet!$E$130</f>
        <v>106713.13</v>
      </c>
      <c r="BB279" s="33">
        <f>[1]TDSheet!$E$130</f>
        <v>106713.13</v>
      </c>
      <c r="BC279" s="33">
        <f>[1]TDSheet!$E$130</f>
        <v>106713.13</v>
      </c>
      <c r="BD279" s="33">
        <f>[1]TDSheet!$E$130</f>
        <v>106713.13</v>
      </c>
      <c r="BE279" s="33">
        <f>[1]TDSheet!$E$130</f>
        <v>106713.13</v>
      </c>
      <c r="BF279" s="33">
        <f>[1]TDSheet!$E$130</f>
        <v>106713.13</v>
      </c>
      <c r="BG279" s="33">
        <f>[1]TDSheet!$E$130</f>
        <v>106713.13</v>
      </c>
      <c r="BH279" s="33">
        <f>[1]TDSheet!$E$130</f>
        <v>106713.13</v>
      </c>
      <c r="BI279" s="33">
        <f>[1]TDSheet!$E$130</f>
        <v>106713.13</v>
      </c>
      <c r="BJ279" s="33">
        <f>[1]TDSheet!$E$130</f>
        <v>106713.13</v>
      </c>
      <c r="BK279" s="33">
        <f>[1]TDSheet!$E$130</f>
        <v>106713.13</v>
      </c>
      <c r="BL279" s="33">
        <f>[1]TDSheet!$E$130</f>
        <v>106713.13</v>
      </c>
      <c r="BM279" s="33">
        <f>[1]TDSheet!$E$130</f>
        <v>106713.13</v>
      </c>
      <c r="BN279" s="33">
        <f>[1]TDSheet!$E$130</f>
        <v>106713.13</v>
      </c>
      <c r="BO279" s="33">
        <f>[1]TDSheet!$E$130</f>
        <v>106713.13</v>
      </c>
      <c r="BP279" s="33">
        <f>[1]TDSheet!$E$130</f>
        <v>106713.13</v>
      </c>
      <c r="BQ279" s="33">
        <f>[1]TDSheet!$E$130</f>
        <v>106713.13</v>
      </c>
      <c r="BR279" s="33">
        <f>[1]TDSheet!$E$130</f>
        <v>106713.13</v>
      </c>
      <c r="BS279" s="33">
        <f>[1]TDSheet!$E$130</f>
        <v>106713.13</v>
      </c>
      <c r="BT279" s="33">
        <f>[1]TDSheet!$E$130</f>
        <v>106713.13</v>
      </c>
      <c r="BU279" s="33">
        <f>[1]TDSheet!$E$130</f>
        <v>106713.13</v>
      </c>
      <c r="BV279" s="34">
        <f>[1]TDSheet!$E$130</f>
        <v>106713.13</v>
      </c>
      <c r="BW279" s="23" t="s">
        <v>77</v>
      </c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5"/>
    </row>
    <row r="280" spans="1:97" s="9" customFormat="1" ht="45.75" customHeight="1" x14ac:dyDescent="0.2">
      <c r="A280" s="26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8"/>
      <c r="W280" s="35" t="s">
        <v>273</v>
      </c>
      <c r="X280" s="36" t="s">
        <v>273</v>
      </c>
      <c r="Y280" s="36" t="s">
        <v>273</v>
      </c>
      <c r="Z280" s="36" t="s">
        <v>273</v>
      </c>
      <c r="AA280" s="36" t="s">
        <v>273</v>
      </c>
      <c r="AB280" s="36" t="s">
        <v>273</v>
      </c>
      <c r="AC280" s="36" t="s">
        <v>273</v>
      </c>
      <c r="AD280" s="36" t="s">
        <v>273</v>
      </c>
      <c r="AE280" s="36" t="s">
        <v>273</v>
      </c>
      <c r="AF280" s="36" t="s">
        <v>273</v>
      </c>
      <c r="AG280" s="36" t="s">
        <v>273</v>
      </c>
      <c r="AH280" s="36" t="s">
        <v>273</v>
      </c>
      <c r="AI280" s="36" t="s">
        <v>273</v>
      </c>
      <c r="AJ280" s="36" t="s">
        <v>273</v>
      </c>
      <c r="AK280" s="36" t="s">
        <v>273</v>
      </c>
      <c r="AL280" s="36" t="s">
        <v>273</v>
      </c>
      <c r="AM280" s="36" t="s">
        <v>273</v>
      </c>
      <c r="AN280" s="36" t="s">
        <v>273</v>
      </c>
      <c r="AO280" s="36" t="s">
        <v>273</v>
      </c>
      <c r="AP280" s="36" t="s">
        <v>273</v>
      </c>
      <c r="AQ280" s="36" t="s">
        <v>273</v>
      </c>
      <c r="AR280" s="36" t="s">
        <v>273</v>
      </c>
      <c r="AS280" s="36" t="s">
        <v>273</v>
      </c>
      <c r="AT280" s="36" t="s">
        <v>273</v>
      </c>
      <c r="AU280" s="36" t="s">
        <v>273</v>
      </c>
      <c r="AV280" s="37" t="s">
        <v>273</v>
      </c>
      <c r="AW280" s="32">
        <v>2488.8267500000002</v>
      </c>
      <c r="AX280" s="33">
        <f t="shared" ref="AX280:BV280" si="13">18293179.83-7154399.71-8649953.37</f>
        <v>2488826.7499999981</v>
      </c>
      <c r="AY280" s="33">
        <f t="shared" si="13"/>
        <v>2488826.7499999981</v>
      </c>
      <c r="AZ280" s="33">
        <f t="shared" si="13"/>
        <v>2488826.7499999981</v>
      </c>
      <c r="BA280" s="33">
        <f t="shared" si="13"/>
        <v>2488826.7499999981</v>
      </c>
      <c r="BB280" s="33">
        <f t="shared" si="13"/>
        <v>2488826.7499999981</v>
      </c>
      <c r="BC280" s="33">
        <f t="shared" si="13"/>
        <v>2488826.7499999981</v>
      </c>
      <c r="BD280" s="33">
        <f t="shared" si="13"/>
        <v>2488826.7499999981</v>
      </c>
      <c r="BE280" s="33">
        <f t="shared" si="13"/>
        <v>2488826.7499999981</v>
      </c>
      <c r="BF280" s="33">
        <f t="shared" si="13"/>
        <v>2488826.7499999981</v>
      </c>
      <c r="BG280" s="33">
        <f t="shared" si="13"/>
        <v>2488826.7499999981</v>
      </c>
      <c r="BH280" s="33">
        <f t="shared" si="13"/>
        <v>2488826.7499999981</v>
      </c>
      <c r="BI280" s="33">
        <f t="shared" si="13"/>
        <v>2488826.7499999981</v>
      </c>
      <c r="BJ280" s="33">
        <f t="shared" si="13"/>
        <v>2488826.7499999981</v>
      </c>
      <c r="BK280" s="33">
        <f t="shared" si="13"/>
        <v>2488826.7499999981</v>
      </c>
      <c r="BL280" s="33">
        <f t="shared" si="13"/>
        <v>2488826.7499999981</v>
      </c>
      <c r="BM280" s="33">
        <f t="shared" si="13"/>
        <v>2488826.7499999981</v>
      </c>
      <c r="BN280" s="33">
        <f t="shared" si="13"/>
        <v>2488826.7499999981</v>
      </c>
      <c r="BO280" s="33">
        <f t="shared" si="13"/>
        <v>2488826.7499999981</v>
      </c>
      <c r="BP280" s="33">
        <f t="shared" si="13"/>
        <v>2488826.7499999981</v>
      </c>
      <c r="BQ280" s="33">
        <f t="shared" si="13"/>
        <v>2488826.7499999981</v>
      </c>
      <c r="BR280" s="33">
        <f t="shared" si="13"/>
        <v>2488826.7499999981</v>
      </c>
      <c r="BS280" s="33">
        <f t="shared" si="13"/>
        <v>2488826.7499999981</v>
      </c>
      <c r="BT280" s="33">
        <f t="shared" si="13"/>
        <v>2488826.7499999981</v>
      </c>
      <c r="BU280" s="33">
        <f t="shared" si="13"/>
        <v>2488826.7499999981</v>
      </c>
      <c r="BV280" s="34">
        <f t="shared" si="13"/>
        <v>2488826.7499999981</v>
      </c>
      <c r="BW280" s="23" t="s">
        <v>77</v>
      </c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5"/>
    </row>
    <row r="281" spans="1:97" s="9" customFormat="1" ht="45.75" customHeight="1" x14ac:dyDescent="0.2">
      <c r="A281" s="26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8"/>
      <c r="W281" s="35" t="s">
        <v>276</v>
      </c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7"/>
      <c r="AW281" s="32">
        <f>39875693.53*0.35/1000+2410946.13*0.35/1000</f>
        <v>14800.323881</v>
      </c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4"/>
      <c r="BW281" s="23" t="s">
        <v>77</v>
      </c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5"/>
    </row>
    <row r="282" spans="1:97" s="9" customFormat="1" ht="30" customHeight="1" x14ac:dyDescent="0.2">
      <c r="A282" s="26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8"/>
      <c r="W282" s="35" t="s">
        <v>279</v>
      </c>
      <c r="X282" s="36" t="s">
        <v>279</v>
      </c>
      <c r="Y282" s="36" t="s">
        <v>279</v>
      </c>
      <c r="Z282" s="36" t="s">
        <v>279</v>
      </c>
      <c r="AA282" s="36" t="s">
        <v>279</v>
      </c>
      <c r="AB282" s="36" t="s">
        <v>279</v>
      </c>
      <c r="AC282" s="36" t="s">
        <v>279</v>
      </c>
      <c r="AD282" s="36" t="s">
        <v>279</v>
      </c>
      <c r="AE282" s="36" t="s">
        <v>279</v>
      </c>
      <c r="AF282" s="36" t="s">
        <v>279</v>
      </c>
      <c r="AG282" s="36" t="s">
        <v>279</v>
      </c>
      <c r="AH282" s="36" t="s">
        <v>279</v>
      </c>
      <c r="AI282" s="36" t="s">
        <v>279</v>
      </c>
      <c r="AJ282" s="36" t="s">
        <v>279</v>
      </c>
      <c r="AK282" s="36" t="s">
        <v>279</v>
      </c>
      <c r="AL282" s="36" t="s">
        <v>279</v>
      </c>
      <c r="AM282" s="36" t="s">
        <v>279</v>
      </c>
      <c r="AN282" s="36" t="s">
        <v>279</v>
      </c>
      <c r="AO282" s="36" t="s">
        <v>279</v>
      </c>
      <c r="AP282" s="36" t="s">
        <v>279</v>
      </c>
      <c r="AQ282" s="36" t="s">
        <v>279</v>
      </c>
      <c r="AR282" s="36" t="s">
        <v>279</v>
      </c>
      <c r="AS282" s="36" t="s">
        <v>279</v>
      </c>
      <c r="AT282" s="36" t="s">
        <v>279</v>
      </c>
      <c r="AU282" s="36" t="s">
        <v>279</v>
      </c>
      <c r="AV282" s="37" t="s">
        <v>279</v>
      </c>
      <c r="AW282" s="32">
        <v>93.367220000000003</v>
      </c>
      <c r="AX282" s="33">
        <f>[1]TDSheet!$E$156</f>
        <v>0</v>
      </c>
      <c r="AY282" s="33">
        <f>[1]TDSheet!$E$156</f>
        <v>0</v>
      </c>
      <c r="AZ282" s="33">
        <f>[1]TDSheet!$E$156</f>
        <v>0</v>
      </c>
      <c r="BA282" s="33">
        <f>[1]TDSheet!$E$156</f>
        <v>0</v>
      </c>
      <c r="BB282" s="33">
        <f>[1]TDSheet!$E$156</f>
        <v>0</v>
      </c>
      <c r="BC282" s="33">
        <f>[1]TDSheet!$E$156</f>
        <v>0</v>
      </c>
      <c r="BD282" s="33">
        <f>[1]TDSheet!$E$156</f>
        <v>0</v>
      </c>
      <c r="BE282" s="33">
        <f>[1]TDSheet!$E$156</f>
        <v>0</v>
      </c>
      <c r="BF282" s="33">
        <f>[1]TDSheet!$E$156</f>
        <v>0</v>
      </c>
      <c r="BG282" s="33">
        <f>[1]TDSheet!$E$156</f>
        <v>0</v>
      </c>
      <c r="BH282" s="33">
        <f>[1]TDSheet!$E$156</f>
        <v>0</v>
      </c>
      <c r="BI282" s="33">
        <f>[1]TDSheet!$E$156</f>
        <v>0</v>
      </c>
      <c r="BJ282" s="33">
        <f>[1]TDSheet!$E$156</f>
        <v>0</v>
      </c>
      <c r="BK282" s="33">
        <f>[1]TDSheet!$E$156</f>
        <v>0</v>
      </c>
      <c r="BL282" s="33">
        <f>[1]TDSheet!$E$156</f>
        <v>0</v>
      </c>
      <c r="BM282" s="33">
        <f>[1]TDSheet!$E$156</f>
        <v>0</v>
      </c>
      <c r="BN282" s="33">
        <f>[1]TDSheet!$E$156</f>
        <v>0</v>
      </c>
      <c r="BO282" s="33">
        <f>[1]TDSheet!$E$156</f>
        <v>0</v>
      </c>
      <c r="BP282" s="33">
        <f>[1]TDSheet!$E$156</f>
        <v>0</v>
      </c>
      <c r="BQ282" s="33">
        <f>[1]TDSheet!$E$156</f>
        <v>0</v>
      </c>
      <c r="BR282" s="33">
        <f>[1]TDSheet!$E$156</f>
        <v>0</v>
      </c>
      <c r="BS282" s="33">
        <f>[1]TDSheet!$E$156</f>
        <v>0</v>
      </c>
      <c r="BT282" s="33">
        <f>[1]TDSheet!$E$156</f>
        <v>0</v>
      </c>
      <c r="BU282" s="33">
        <f>[1]TDSheet!$E$156</f>
        <v>0</v>
      </c>
      <c r="BV282" s="34">
        <f>[1]TDSheet!$E$156</f>
        <v>0</v>
      </c>
      <c r="BW282" s="23" t="s">
        <v>77</v>
      </c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5"/>
    </row>
    <row r="283" spans="1:97" s="9" customFormat="1" ht="30" customHeight="1" x14ac:dyDescent="0.2">
      <c r="A283" s="26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8"/>
      <c r="W283" s="35" t="s">
        <v>280</v>
      </c>
      <c r="X283" s="36" t="s">
        <v>280</v>
      </c>
      <c r="Y283" s="36" t="s">
        <v>280</v>
      </c>
      <c r="Z283" s="36" t="s">
        <v>280</v>
      </c>
      <c r="AA283" s="36" t="s">
        <v>280</v>
      </c>
      <c r="AB283" s="36" t="s">
        <v>280</v>
      </c>
      <c r="AC283" s="36" t="s">
        <v>280</v>
      </c>
      <c r="AD283" s="36" t="s">
        <v>280</v>
      </c>
      <c r="AE283" s="36" t="s">
        <v>280</v>
      </c>
      <c r="AF283" s="36" t="s">
        <v>280</v>
      </c>
      <c r="AG283" s="36" t="s">
        <v>280</v>
      </c>
      <c r="AH283" s="36" t="s">
        <v>280</v>
      </c>
      <c r="AI283" s="36" t="s">
        <v>280</v>
      </c>
      <c r="AJ283" s="36" t="s">
        <v>280</v>
      </c>
      <c r="AK283" s="36" t="s">
        <v>280</v>
      </c>
      <c r="AL283" s="36" t="s">
        <v>280</v>
      </c>
      <c r="AM283" s="36" t="s">
        <v>280</v>
      </c>
      <c r="AN283" s="36" t="s">
        <v>280</v>
      </c>
      <c r="AO283" s="36" t="s">
        <v>280</v>
      </c>
      <c r="AP283" s="36" t="s">
        <v>280</v>
      </c>
      <c r="AQ283" s="36" t="s">
        <v>280</v>
      </c>
      <c r="AR283" s="36" t="s">
        <v>280</v>
      </c>
      <c r="AS283" s="36" t="s">
        <v>280</v>
      </c>
      <c r="AT283" s="36" t="s">
        <v>280</v>
      </c>
      <c r="AU283" s="36" t="s">
        <v>280</v>
      </c>
      <c r="AV283" s="37" t="s">
        <v>280</v>
      </c>
      <c r="AW283" s="32">
        <v>88.950069999999997</v>
      </c>
      <c r="AX283" s="33">
        <f>[1]TDSheet!$E$164</f>
        <v>0</v>
      </c>
      <c r="AY283" s="33">
        <f>[1]TDSheet!$E$164</f>
        <v>0</v>
      </c>
      <c r="AZ283" s="33">
        <f>[1]TDSheet!$E$164</f>
        <v>0</v>
      </c>
      <c r="BA283" s="33">
        <f>[1]TDSheet!$E$164</f>
        <v>0</v>
      </c>
      <c r="BB283" s="33">
        <f>[1]TDSheet!$E$164</f>
        <v>0</v>
      </c>
      <c r="BC283" s="33">
        <f>[1]TDSheet!$E$164</f>
        <v>0</v>
      </c>
      <c r="BD283" s="33">
        <f>[1]TDSheet!$E$164</f>
        <v>0</v>
      </c>
      <c r="BE283" s="33">
        <f>[1]TDSheet!$E$164</f>
        <v>0</v>
      </c>
      <c r="BF283" s="33">
        <f>[1]TDSheet!$E$164</f>
        <v>0</v>
      </c>
      <c r="BG283" s="33">
        <f>[1]TDSheet!$E$164</f>
        <v>0</v>
      </c>
      <c r="BH283" s="33">
        <f>[1]TDSheet!$E$164</f>
        <v>0</v>
      </c>
      <c r="BI283" s="33">
        <f>[1]TDSheet!$E$164</f>
        <v>0</v>
      </c>
      <c r="BJ283" s="33">
        <f>[1]TDSheet!$E$164</f>
        <v>0</v>
      </c>
      <c r="BK283" s="33">
        <f>[1]TDSheet!$E$164</f>
        <v>0</v>
      </c>
      <c r="BL283" s="33">
        <f>[1]TDSheet!$E$164</f>
        <v>0</v>
      </c>
      <c r="BM283" s="33">
        <f>[1]TDSheet!$E$164</f>
        <v>0</v>
      </c>
      <c r="BN283" s="33">
        <f>[1]TDSheet!$E$164</f>
        <v>0</v>
      </c>
      <c r="BO283" s="33">
        <f>[1]TDSheet!$E$164</f>
        <v>0</v>
      </c>
      <c r="BP283" s="33">
        <f>[1]TDSheet!$E$164</f>
        <v>0</v>
      </c>
      <c r="BQ283" s="33">
        <f>[1]TDSheet!$E$164</f>
        <v>0</v>
      </c>
      <c r="BR283" s="33">
        <f>[1]TDSheet!$E$164</f>
        <v>0</v>
      </c>
      <c r="BS283" s="33">
        <f>[1]TDSheet!$E$164</f>
        <v>0</v>
      </c>
      <c r="BT283" s="33">
        <f>[1]TDSheet!$E$164</f>
        <v>0</v>
      </c>
      <c r="BU283" s="33">
        <f>[1]TDSheet!$E$164</f>
        <v>0</v>
      </c>
      <c r="BV283" s="34">
        <f>[1]TDSheet!$E$164</f>
        <v>0</v>
      </c>
      <c r="BW283" s="23" t="s">
        <v>77</v>
      </c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5"/>
    </row>
    <row r="284" spans="1:97" s="9" customFormat="1" ht="45.75" customHeight="1" x14ac:dyDescent="0.2">
      <c r="A284" s="26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8"/>
      <c r="W284" s="35" t="s">
        <v>277</v>
      </c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7"/>
      <c r="AW284" s="32">
        <f>67671.39538*0.35</f>
        <v>23684.988383</v>
      </c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4"/>
      <c r="BW284" s="23" t="s">
        <v>77</v>
      </c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5"/>
    </row>
    <row r="285" spans="1:97" s="9" customFormat="1" ht="82.5" customHeight="1" x14ac:dyDescent="0.2">
      <c r="A285" s="26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8"/>
      <c r="W285" s="35" t="s">
        <v>185</v>
      </c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7"/>
      <c r="AW285" s="32">
        <v>58</v>
      </c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4"/>
      <c r="BW285" s="23" t="s">
        <v>186</v>
      </c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5"/>
    </row>
    <row r="286" spans="1:97" s="9" customFormat="1" ht="49.5" customHeight="1" x14ac:dyDescent="0.2">
      <c r="A286" s="26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8"/>
      <c r="W286" s="29" t="s">
        <v>278</v>
      </c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1"/>
      <c r="AW286" s="32">
        <v>2026.25</v>
      </c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4"/>
      <c r="BW286" s="23" t="s">
        <v>186</v>
      </c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5"/>
    </row>
    <row r="287" spans="1:97" s="9" customFormat="1" ht="18" customHeight="1" x14ac:dyDescent="0.2">
      <c r="A287" s="26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8"/>
      <c r="W287" s="35" t="s">
        <v>75</v>
      </c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7"/>
      <c r="AW287" s="32">
        <v>134381.57999999999</v>
      </c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4"/>
      <c r="BW287" s="23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5"/>
    </row>
    <row r="289" spans="1:97" s="4" customFormat="1" ht="16.5" x14ac:dyDescent="0.25">
      <c r="A289" s="50" t="s">
        <v>25</v>
      </c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</row>
    <row r="291" spans="1:97" x14ac:dyDescent="0.25">
      <c r="A291" s="48" t="s">
        <v>26</v>
      </c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 t="s">
        <v>27</v>
      </c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</row>
    <row r="292" spans="1:97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</row>
    <row r="293" spans="1:97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</row>
    <row r="294" spans="1:97" x14ac:dyDescent="0.25">
      <c r="A294" s="49" t="s">
        <v>281</v>
      </c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51" t="s">
        <v>282</v>
      </c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  <c r="BQ294" s="51"/>
      <c r="BR294" s="51"/>
      <c r="BS294" s="51"/>
      <c r="BT294" s="51"/>
      <c r="BU294" s="51"/>
      <c r="BV294" s="51"/>
      <c r="BW294" s="51"/>
      <c r="BX294" s="51"/>
      <c r="BY294" s="51"/>
      <c r="BZ294" s="51"/>
      <c r="CA294" s="51"/>
      <c r="CB294" s="51"/>
      <c r="CC294" s="51"/>
      <c r="CD294" s="51"/>
      <c r="CE294" s="51"/>
      <c r="CF294" s="51"/>
      <c r="CG294" s="51"/>
      <c r="CH294" s="51"/>
      <c r="CI294" s="51"/>
      <c r="CJ294" s="51"/>
      <c r="CK294" s="51"/>
      <c r="CL294" s="51"/>
      <c r="CM294" s="51"/>
      <c r="CN294" s="51"/>
      <c r="CO294" s="51"/>
      <c r="CP294" s="51"/>
      <c r="CQ294" s="51"/>
      <c r="CR294" s="51"/>
      <c r="CS294" s="51"/>
    </row>
  </sheetData>
  <mergeCells count="1046">
    <mergeCell ref="A178:V178"/>
    <mergeCell ref="W178:AV178"/>
    <mergeCell ref="AW178:BV178"/>
    <mergeCell ref="BW178:CS178"/>
    <mergeCell ref="A179:V179"/>
    <mergeCell ref="W179:AV179"/>
    <mergeCell ref="AW179:BV179"/>
    <mergeCell ref="BW179:CS179"/>
    <mergeCell ref="A268:V268"/>
    <mergeCell ref="W268:AV268"/>
    <mergeCell ref="AW268:BV268"/>
    <mergeCell ref="BW268:CS268"/>
    <mergeCell ref="A269:V269"/>
    <mergeCell ref="W269:AV269"/>
    <mergeCell ref="AW269:BV269"/>
    <mergeCell ref="BW269:CS269"/>
    <mergeCell ref="A272:V272"/>
    <mergeCell ref="W272:AV272"/>
    <mergeCell ref="AW272:BV272"/>
    <mergeCell ref="BW272:CS272"/>
    <mergeCell ref="A270:V270"/>
    <mergeCell ref="W270:AV270"/>
    <mergeCell ref="AW270:BV270"/>
    <mergeCell ref="BW270:CS270"/>
    <mergeCell ref="A271:V271"/>
    <mergeCell ref="W271:AV271"/>
    <mergeCell ref="AW271:BV271"/>
    <mergeCell ref="BW271:CS271"/>
    <mergeCell ref="A254:V254"/>
    <mergeCell ref="W254:AV254"/>
    <mergeCell ref="AW254:BV254"/>
    <mergeCell ref="BW254:CS254"/>
    <mergeCell ref="A115:V115"/>
    <mergeCell ref="W115:AV115"/>
    <mergeCell ref="AW115:BV115"/>
    <mergeCell ref="BW115:CS115"/>
    <mergeCell ref="A116:V116"/>
    <mergeCell ref="W116:AV116"/>
    <mergeCell ref="AW116:BV116"/>
    <mergeCell ref="BW116:CS116"/>
    <mergeCell ref="A158:V158"/>
    <mergeCell ref="W158:AV158"/>
    <mergeCell ref="AW158:BV158"/>
    <mergeCell ref="BW158:CS158"/>
    <mergeCell ref="A119:V119"/>
    <mergeCell ref="W119:AV119"/>
    <mergeCell ref="AW119:BV119"/>
    <mergeCell ref="BW119:CS119"/>
    <mergeCell ref="A120:V120"/>
    <mergeCell ref="W120:AV120"/>
    <mergeCell ref="AW120:BV120"/>
    <mergeCell ref="BW120:CS120"/>
    <mergeCell ref="A132:V132"/>
    <mergeCell ref="W132:AV132"/>
    <mergeCell ref="AW132:BV132"/>
    <mergeCell ref="BW132:CS132"/>
    <mergeCell ref="A133:V133"/>
    <mergeCell ref="W133:AV133"/>
    <mergeCell ref="AW133:BV133"/>
    <mergeCell ref="BW133:CS133"/>
    <mergeCell ref="A151:V151"/>
    <mergeCell ref="W151:AV151"/>
    <mergeCell ref="AW151:BV151"/>
    <mergeCell ref="BW151:CS151"/>
    <mergeCell ref="BW96:CS96"/>
    <mergeCell ref="A97:V97"/>
    <mergeCell ref="W97:AV97"/>
    <mergeCell ref="AW97:BV97"/>
    <mergeCell ref="A113:V113"/>
    <mergeCell ref="W113:AV113"/>
    <mergeCell ref="AW113:BV113"/>
    <mergeCell ref="BW113:CS113"/>
    <mergeCell ref="A114:V114"/>
    <mergeCell ref="W114:AV114"/>
    <mergeCell ref="AW114:BV114"/>
    <mergeCell ref="BW114:CS114"/>
    <mergeCell ref="A112:V112"/>
    <mergeCell ref="W112:AV112"/>
    <mergeCell ref="AW112:BV112"/>
    <mergeCell ref="BW112:CS112"/>
    <mergeCell ref="A117:V117"/>
    <mergeCell ref="W117:AV117"/>
    <mergeCell ref="AW117:BV117"/>
    <mergeCell ref="BW117:CS117"/>
    <mergeCell ref="A100:V100"/>
    <mergeCell ref="W100:AV100"/>
    <mergeCell ref="AW100:BV100"/>
    <mergeCell ref="BW100:CS100"/>
    <mergeCell ref="A101:V101"/>
    <mergeCell ref="W101:AV101"/>
    <mergeCell ref="AW101:BV101"/>
    <mergeCell ref="BW101:CS101"/>
    <mergeCell ref="A102:V102"/>
    <mergeCell ref="W102:AV102"/>
    <mergeCell ref="AW102:BV102"/>
    <mergeCell ref="BW102:CS102"/>
    <mergeCell ref="A45:AQ45"/>
    <mergeCell ref="AR45:BU45"/>
    <mergeCell ref="BV45:CS45"/>
    <mergeCell ref="A46:AQ46"/>
    <mergeCell ref="AR46:BU46"/>
    <mergeCell ref="BV46:CS46"/>
    <mergeCell ref="A43:AQ43"/>
    <mergeCell ref="AR43:BU43"/>
    <mergeCell ref="BV43:CS43"/>
    <mergeCell ref="A44:AQ44"/>
    <mergeCell ref="AR44:BU44"/>
    <mergeCell ref="BV44:CS44"/>
    <mergeCell ref="W110:AV110"/>
    <mergeCell ref="AW110:BV110"/>
    <mergeCell ref="BW110:CS110"/>
    <mergeCell ref="AW91:BV91"/>
    <mergeCell ref="BW91:CS91"/>
    <mergeCell ref="A108:V108"/>
    <mergeCell ref="W108:AV108"/>
    <mergeCell ref="AW108:BV108"/>
    <mergeCell ref="BW108:CS108"/>
    <mergeCell ref="A94:V94"/>
    <mergeCell ref="W94:AV94"/>
    <mergeCell ref="AW94:BV94"/>
    <mergeCell ref="BW94:CS94"/>
    <mergeCell ref="A95:V95"/>
    <mergeCell ref="W95:AV95"/>
    <mergeCell ref="AW95:BV95"/>
    <mergeCell ref="BW95:CS95"/>
    <mergeCell ref="A96:V96"/>
    <mergeCell ref="W96:AV96"/>
    <mergeCell ref="AW96:BV96"/>
    <mergeCell ref="A38:AQ38"/>
    <mergeCell ref="AR38:BU38"/>
    <mergeCell ref="BV38:CS38"/>
    <mergeCell ref="A35:AQ35"/>
    <mergeCell ref="AR35:BU35"/>
    <mergeCell ref="BV35:CS35"/>
    <mergeCell ref="A36:AQ36"/>
    <mergeCell ref="AR36:BU36"/>
    <mergeCell ref="BV36:CS36"/>
    <mergeCell ref="A41:AQ41"/>
    <mergeCell ref="AR41:BU41"/>
    <mergeCell ref="BV41:CS41"/>
    <mergeCell ref="A42:AQ42"/>
    <mergeCell ref="AR42:BU42"/>
    <mergeCell ref="BV42:CS42"/>
    <mergeCell ref="A39:AQ39"/>
    <mergeCell ref="AR39:BU39"/>
    <mergeCell ref="BV39:CS39"/>
    <mergeCell ref="A40:AQ40"/>
    <mergeCell ref="AR40:BU40"/>
    <mergeCell ref="BV40:CS40"/>
    <mergeCell ref="AR28:BU28"/>
    <mergeCell ref="BV28:CS28"/>
    <mergeCell ref="A33:AQ33"/>
    <mergeCell ref="AR33:BU33"/>
    <mergeCell ref="BV33:CS33"/>
    <mergeCell ref="A34:AQ34"/>
    <mergeCell ref="AR34:BU34"/>
    <mergeCell ref="BV34:CS34"/>
    <mergeCell ref="A31:AQ31"/>
    <mergeCell ref="AR31:BU31"/>
    <mergeCell ref="BV31:CS31"/>
    <mergeCell ref="A32:AQ32"/>
    <mergeCell ref="AR32:BU32"/>
    <mergeCell ref="BV32:CS32"/>
    <mergeCell ref="A37:AQ37"/>
    <mergeCell ref="AR37:BU37"/>
    <mergeCell ref="BV37:CS37"/>
    <mergeCell ref="AR19:BU19"/>
    <mergeCell ref="BV19:CS19"/>
    <mergeCell ref="A20:AQ20"/>
    <mergeCell ref="AR20:BU20"/>
    <mergeCell ref="BV20:CS20"/>
    <mergeCell ref="A25:AQ25"/>
    <mergeCell ref="AR25:BU25"/>
    <mergeCell ref="BV25:CS25"/>
    <mergeCell ref="A26:AQ26"/>
    <mergeCell ref="AR26:BU26"/>
    <mergeCell ref="BV26:CS26"/>
    <mergeCell ref="A23:AQ23"/>
    <mergeCell ref="AR23:BU23"/>
    <mergeCell ref="BV23:CS23"/>
    <mergeCell ref="A24:AQ24"/>
    <mergeCell ref="AR24:BU24"/>
    <mergeCell ref="BV24:CS24"/>
    <mergeCell ref="A287:V287"/>
    <mergeCell ref="W287:AV287"/>
    <mergeCell ref="AW287:BV287"/>
    <mergeCell ref="BW287:CS287"/>
    <mergeCell ref="A79:V79"/>
    <mergeCell ref="W79:AV79"/>
    <mergeCell ref="AW79:BV79"/>
    <mergeCell ref="BW79:CS79"/>
    <mergeCell ref="BV49:CS49"/>
    <mergeCell ref="A47:AQ47"/>
    <mergeCell ref="AR47:BU47"/>
    <mergeCell ref="BV47:CS47"/>
    <mergeCell ref="A48:AQ48"/>
    <mergeCell ref="AR48:BU48"/>
    <mergeCell ref="BV48:CS48"/>
    <mergeCell ref="A49:AQ49"/>
    <mergeCell ref="A21:AQ21"/>
    <mergeCell ref="AR21:BU21"/>
    <mergeCell ref="BV21:CS21"/>
    <mergeCell ref="A22:AQ22"/>
    <mergeCell ref="AR22:BU22"/>
    <mergeCell ref="BV22:CS22"/>
    <mergeCell ref="A29:AQ29"/>
    <mergeCell ref="AR29:BU29"/>
    <mergeCell ref="BV29:CS29"/>
    <mergeCell ref="A30:AQ30"/>
    <mergeCell ref="AR30:BU30"/>
    <mergeCell ref="BV30:CS30"/>
    <mergeCell ref="A27:AQ27"/>
    <mergeCell ref="AR27:BU27"/>
    <mergeCell ref="BV27:CS27"/>
    <mergeCell ref="A28:AQ28"/>
    <mergeCell ref="AW63:BV63"/>
    <mergeCell ref="BW63:CS63"/>
    <mergeCell ref="A64:V64"/>
    <mergeCell ref="W64:AV64"/>
    <mergeCell ref="B1:CR1"/>
    <mergeCell ref="B2:CR2"/>
    <mergeCell ref="A4:BE4"/>
    <mergeCell ref="A5:BE5"/>
    <mergeCell ref="A6:BE6"/>
    <mergeCell ref="AR16:BU16"/>
    <mergeCell ref="A14:AQ16"/>
    <mergeCell ref="AR14:BU14"/>
    <mergeCell ref="BV14:CS16"/>
    <mergeCell ref="AZ15:BK15"/>
    <mergeCell ref="A11:CS11"/>
    <mergeCell ref="A12:CS12"/>
    <mergeCell ref="BF4:CS4"/>
    <mergeCell ref="BF5:CS5"/>
    <mergeCell ref="BF6:CS6"/>
    <mergeCell ref="BF7:CS7"/>
    <mergeCell ref="A8:BE8"/>
    <mergeCell ref="A9:BE9"/>
    <mergeCell ref="BF8:CS8"/>
    <mergeCell ref="BF9:CS9"/>
    <mergeCell ref="A7:BE7"/>
    <mergeCell ref="A17:AQ17"/>
    <mergeCell ref="AR17:BU17"/>
    <mergeCell ref="BV17:CS17"/>
    <mergeCell ref="A18:AQ18"/>
    <mergeCell ref="AR18:BU18"/>
    <mergeCell ref="BV18:CS18"/>
    <mergeCell ref="A19:AQ19"/>
    <mergeCell ref="W80:AV80"/>
    <mergeCell ref="AW80:BV80"/>
    <mergeCell ref="BW80:CS80"/>
    <mergeCell ref="A111:V111"/>
    <mergeCell ref="W111:AV111"/>
    <mergeCell ref="AW111:BV111"/>
    <mergeCell ref="A109:V109"/>
    <mergeCell ref="W109:AV109"/>
    <mergeCell ref="AW109:BV109"/>
    <mergeCell ref="BW109:CS109"/>
    <mergeCell ref="BW111:CS111"/>
    <mergeCell ref="A110:V110"/>
    <mergeCell ref="AR49:BU49"/>
    <mergeCell ref="A57:CS57"/>
    <mergeCell ref="A58:CS58"/>
    <mergeCell ref="A60:V60"/>
    <mergeCell ref="W60:AV60"/>
    <mergeCell ref="AW60:BV60"/>
    <mergeCell ref="BW60:CS60"/>
    <mergeCell ref="A78:V78"/>
    <mergeCell ref="W78:AV78"/>
    <mergeCell ref="AW78:BV78"/>
    <mergeCell ref="BW78:CS78"/>
    <mergeCell ref="W61:AV61"/>
    <mergeCell ref="AW61:BV61"/>
    <mergeCell ref="BW61:CS61"/>
    <mergeCell ref="A62:V62"/>
    <mergeCell ref="W62:AV62"/>
    <mergeCell ref="AW62:BV62"/>
    <mergeCell ref="BW62:CS62"/>
    <mergeCell ref="A63:V63"/>
    <mergeCell ref="W63:AV63"/>
    <mergeCell ref="A291:AF291"/>
    <mergeCell ref="A294:AF294"/>
    <mergeCell ref="A289:CS289"/>
    <mergeCell ref="AG291:CS291"/>
    <mergeCell ref="AG294:CS294"/>
    <mergeCell ref="A55:AQ55"/>
    <mergeCell ref="AR55:BU55"/>
    <mergeCell ref="BV55:CS55"/>
    <mergeCell ref="A50:AQ50"/>
    <mergeCell ref="AR50:BU50"/>
    <mergeCell ref="BV50:CS50"/>
    <mergeCell ref="A51:AQ51"/>
    <mergeCell ref="AR51:BU51"/>
    <mergeCell ref="BV51:CS51"/>
    <mergeCell ref="A52:AQ52"/>
    <mergeCell ref="AR52:BU52"/>
    <mergeCell ref="BV52:CS52"/>
    <mergeCell ref="A53:AQ53"/>
    <mergeCell ref="AR53:BU53"/>
    <mergeCell ref="BV53:CS53"/>
    <mergeCell ref="A54:AQ54"/>
    <mergeCell ref="AR54:BU54"/>
    <mergeCell ref="BV54:CS54"/>
    <mergeCell ref="A61:V61"/>
    <mergeCell ref="A90:V90"/>
    <mergeCell ref="W90:AV90"/>
    <mergeCell ref="AW90:BV90"/>
    <mergeCell ref="BW90:CS90"/>
    <mergeCell ref="A91:V91"/>
    <mergeCell ref="W91:AV91"/>
    <mergeCell ref="A76:CS76"/>
    <mergeCell ref="A80:V80"/>
    <mergeCell ref="A72:V72"/>
    <mergeCell ref="W72:AV72"/>
    <mergeCell ref="AW72:BV72"/>
    <mergeCell ref="BW72:CS72"/>
    <mergeCell ref="AW64:BV64"/>
    <mergeCell ref="BW64:CS64"/>
    <mergeCell ref="A65:V65"/>
    <mergeCell ref="W65:AV65"/>
    <mergeCell ref="AW65:BV65"/>
    <mergeCell ref="BW65:CS65"/>
    <mergeCell ref="A68:V68"/>
    <mergeCell ref="W68:AV68"/>
    <mergeCell ref="AW68:BV68"/>
    <mergeCell ref="BW68:CS68"/>
    <mergeCell ref="A66:V66"/>
    <mergeCell ref="W66:AV66"/>
    <mergeCell ref="AW66:BV66"/>
    <mergeCell ref="BW66:CS66"/>
    <mergeCell ref="A67:V67"/>
    <mergeCell ref="W67:AV67"/>
    <mergeCell ref="AW67:BV67"/>
    <mergeCell ref="BW67:CS67"/>
    <mergeCell ref="A81:V81"/>
    <mergeCell ref="W81:AV81"/>
    <mergeCell ref="AW81:BV81"/>
    <mergeCell ref="BW81:CS81"/>
    <mergeCell ref="A82:V82"/>
    <mergeCell ref="W82:AV82"/>
    <mergeCell ref="AW82:BV82"/>
    <mergeCell ref="BW82:CS82"/>
    <mergeCell ref="A84:V84"/>
    <mergeCell ref="W84:AV84"/>
    <mergeCell ref="AW84:BV84"/>
    <mergeCell ref="BW84:CS84"/>
    <mergeCell ref="A69:V69"/>
    <mergeCell ref="W69:AV69"/>
    <mergeCell ref="AW69:BV69"/>
    <mergeCell ref="BW69:CS69"/>
    <mergeCell ref="A73:V73"/>
    <mergeCell ref="W73:AV73"/>
    <mergeCell ref="AW73:BV73"/>
    <mergeCell ref="BW73:CS73"/>
    <mergeCell ref="A74:V74"/>
    <mergeCell ref="W74:AV74"/>
    <mergeCell ref="AW74:BV74"/>
    <mergeCell ref="BW74:CS74"/>
    <mergeCell ref="A70:V70"/>
    <mergeCell ref="W70:AV70"/>
    <mergeCell ref="AW70:BV70"/>
    <mergeCell ref="BW70:CS70"/>
    <mergeCell ref="A71:V71"/>
    <mergeCell ref="W71:AV71"/>
    <mergeCell ref="AW71:BV71"/>
    <mergeCell ref="BW71:CS71"/>
    <mergeCell ref="A89:V89"/>
    <mergeCell ref="W89:AV89"/>
    <mergeCell ref="AW89:BV89"/>
    <mergeCell ref="BW89:CS89"/>
    <mergeCell ref="A92:V92"/>
    <mergeCell ref="W92:AV92"/>
    <mergeCell ref="AW92:BV92"/>
    <mergeCell ref="BW92:CS92"/>
    <mergeCell ref="A93:V93"/>
    <mergeCell ref="W93:AV93"/>
    <mergeCell ref="AW93:BV93"/>
    <mergeCell ref="BW93:CS93"/>
    <mergeCell ref="A85:V85"/>
    <mergeCell ref="W85:AV85"/>
    <mergeCell ref="AW85:BV85"/>
    <mergeCell ref="BW85:CS85"/>
    <mergeCell ref="A86:V86"/>
    <mergeCell ref="W86:AV86"/>
    <mergeCell ref="AW86:BV86"/>
    <mergeCell ref="BW86:CS86"/>
    <mergeCell ref="A87:V87"/>
    <mergeCell ref="W87:AV87"/>
    <mergeCell ref="AW87:BV87"/>
    <mergeCell ref="BW87:CS87"/>
    <mergeCell ref="A88:V88"/>
    <mergeCell ref="W88:AV88"/>
    <mergeCell ref="AW88:BV88"/>
    <mergeCell ref="BW88:CS88"/>
    <mergeCell ref="A103:V103"/>
    <mergeCell ref="W103:AV103"/>
    <mergeCell ref="AW103:BV103"/>
    <mergeCell ref="BW103:CS103"/>
    <mergeCell ref="BW97:CS97"/>
    <mergeCell ref="A98:V98"/>
    <mergeCell ref="W98:AV98"/>
    <mergeCell ref="AW98:BV98"/>
    <mergeCell ref="BW98:CS98"/>
    <mergeCell ref="A99:V99"/>
    <mergeCell ref="W99:AV99"/>
    <mergeCell ref="AW99:BV99"/>
    <mergeCell ref="BW99:CS99"/>
    <mergeCell ref="A104:V104"/>
    <mergeCell ref="W104:AV104"/>
    <mergeCell ref="AW104:BV104"/>
    <mergeCell ref="BW104:CS104"/>
    <mergeCell ref="A105:V105"/>
    <mergeCell ref="W105:AV105"/>
    <mergeCell ref="AW105:BV105"/>
    <mergeCell ref="BW105:CS105"/>
    <mergeCell ref="A131:V131"/>
    <mergeCell ref="W131:AV131"/>
    <mergeCell ref="AW131:BV131"/>
    <mergeCell ref="BW131:CS131"/>
    <mergeCell ref="A130:V130"/>
    <mergeCell ref="W130:AV130"/>
    <mergeCell ref="AW130:BV130"/>
    <mergeCell ref="BW130:CS130"/>
    <mergeCell ref="A121:V121"/>
    <mergeCell ref="W121:AV121"/>
    <mergeCell ref="AW121:BV121"/>
    <mergeCell ref="BW121:CS121"/>
    <mergeCell ref="A122:V122"/>
    <mergeCell ref="W122:AV122"/>
    <mergeCell ref="AW122:BV122"/>
    <mergeCell ref="BW122:CS122"/>
    <mergeCell ref="A106:V106"/>
    <mergeCell ref="W106:AV106"/>
    <mergeCell ref="AW106:BV106"/>
    <mergeCell ref="BW106:CS106"/>
    <mergeCell ref="A107:V107"/>
    <mergeCell ref="W107:AV107"/>
    <mergeCell ref="AW107:BV107"/>
    <mergeCell ref="BW107:CS107"/>
    <mergeCell ref="A118:V118"/>
    <mergeCell ref="W118:AV118"/>
    <mergeCell ref="AW118:BV118"/>
    <mergeCell ref="BW118:CS118"/>
    <mergeCell ref="A152:V152"/>
    <mergeCell ref="W152:AV152"/>
    <mergeCell ref="AW152:BV152"/>
    <mergeCell ref="BW152:CS152"/>
    <mergeCell ref="A126:V126"/>
    <mergeCell ref="W126:AV126"/>
    <mergeCell ref="AW126:BV126"/>
    <mergeCell ref="BW126:CS126"/>
    <mergeCell ref="A127:V127"/>
    <mergeCell ref="W127:AV127"/>
    <mergeCell ref="AW127:BV127"/>
    <mergeCell ref="BW127:CS127"/>
    <mergeCell ref="A128:V128"/>
    <mergeCell ref="W128:AV128"/>
    <mergeCell ref="AW128:BV128"/>
    <mergeCell ref="BW128:CS128"/>
    <mergeCell ref="A129:V129"/>
    <mergeCell ref="W129:AV129"/>
    <mergeCell ref="AW129:BV129"/>
    <mergeCell ref="BW129:CS129"/>
    <mergeCell ref="A134:V134"/>
    <mergeCell ref="W134:AV134"/>
    <mergeCell ref="AW134:BV134"/>
    <mergeCell ref="BW134:CS134"/>
    <mergeCell ref="A135:V135"/>
    <mergeCell ref="W135:AV135"/>
    <mergeCell ref="AW135:BV135"/>
    <mergeCell ref="BW135:CS135"/>
    <mergeCell ref="A136:V136"/>
    <mergeCell ref="W136:AV136"/>
    <mergeCell ref="AW136:BV136"/>
    <mergeCell ref="BW136:CS136"/>
    <mergeCell ref="A123:V123"/>
    <mergeCell ref="W123:AV123"/>
    <mergeCell ref="AW123:BV123"/>
    <mergeCell ref="BW123:CS123"/>
    <mergeCell ref="A124:V124"/>
    <mergeCell ref="W124:AV124"/>
    <mergeCell ref="AW124:BV124"/>
    <mergeCell ref="BW124:CS124"/>
    <mergeCell ref="A125:V125"/>
    <mergeCell ref="W125:AV125"/>
    <mergeCell ref="AW125:BV125"/>
    <mergeCell ref="BW125:CS125"/>
    <mergeCell ref="A142:V142"/>
    <mergeCell ref="W142:AV142"/>
    <mergeCell ref="AW142:BV142"/>
    <mergeCell ref="BW142:CS142"/>
    <mergeCell ref="A137:V137"/>
    <mergeCell ref="W137:AV137"/>
    <mergeCell ref="AW137:BV137"/>
    <mergeCell ref="BW137:CS137"/>
    <mergeCell ref="A143:V143"/>
    <mergeCell ref="W143:AV143"/>
    <mergeCell ref="AW143:BV143"/>
    <mergeCell ref="BW143:CS143"/>
    <mergeCell ref="A144:V144"/>
    <mergeCell ref="W144:AV144"/>
    <mergeCell ref="AW144:BV144"/>
    <mergeCell ref="BW144:CS144"/>
    <mergeCell ref="A145:V145"/>
    <mergeCell ref="W145:AV145"/>
    <mergeCell ref="AW145:BV145"/>
    <mergeCell ref="BW145:CS145"/>
    <mergeCell ref="A146:V146"/>
    <mergeCell ref="W146:AV146"/>
    <mergeCell ref="AW146:BV146"/>
    <mergeCell ref="BW146:CS146"/>
    <mergeCell ref="A147:V147"/>
    <mergeCell ref="W147:AV147"/>
    <mergeCell ref="AW147:BV147"/>
    <mergeCell ref="BW147:CS147"/>
    <mergeCell ref="A153:V153"/>
    <mergeCell ref="W153:AV153"/>
    <mergeCell ref="AW153:BV153"/>
    <mergeCell ref="BW153:CS153"/>
    <mergeCell ref="A150:V150"/>
    <mergeCell ref="W150:AV150"/>
    <mergeCell ref="AW150:BV150"/>
    <mergeCell ref="BW150:CS150"/>
    <mergeCell ref="A138:V138"/>
    <mergeCell ref="W138:AV138"/>
    <mergeCell ref="AW138:BV138"/>
    <mergeCell ref="BW138:CS138"/>
    <mergeCell ref="A139:V139"/>
    <mergeCell ref="W139:AV139"/>
    <mergeCell ref="AW139:BV139"/>
    <mergeCell ref="BW139:CS139"/>
    <mergeCell ref="A140:V140"/>
    <mergeCell ref="W140:AV140"/>
    <mergeCell ref="AW140:BV140"/>
    <mergeCell ref="BW140:CS140"/>
    <mergeCell ref="A141:V141"/>
    <mergeCell ref="W141:AV141"/>
    <mergeCell ref="AW141:BV141"/>
    <mergeCell ref="BW141:CS141"/>
    <mergeCell ref="A148:V148"/>
    <mergeCell ref="W148:AV148"/>
    <mergeCell ref="AW148:BV148"/>
    <mergeCell ref="BW148:CS148"/>
    <mergeCell ref="A149:V149"/>
    <mergeCell ref="W149:AV149"/>
    <mergeCell ref="AW149:BV149"/>
    <mergeCell ref="BW149:CS149"/>
    <mergeCell ref="A157:V157"/>
    <mergeCell ref="W157:AV157"/>
    <mergeCell ref="AW157:BV157"/>
    <mergeCell ref="BW157:CS157"/>
    <mergeCell ref="A159:V159"/>
    <mergeCell ref="W159:AV159"/>
    <mergeCell ref="AW159:BV159"/>
    <mergeCell ref="BW159:CS159"/>
    <mergeCell ref="A160:V160"/>
    <mergeCell ref="W160:AV160"/>
    <mergeCell ref="AW160:BV160"/>
    <mergeCell ref="BW160:CS160"/>
    <mergeCell ref="A154:V154"/>
    <mergeCell ref="W154:AV154"/>
    <mergeCell ref="AW154:BV154"/>
    <mergeCell ref="BW154:CS154"/>
    <mergeCell ref="A155:V155"/>
    <mergeCell ref="W155:AV155"/>
    <mergeCell ref="AW155:BV155"/>
    <mergeCell ref="BW155:CS155"/>
    <mergeCell ref="A156:V156"/>
    <mergeCell ref="W156:AV156"/>
    <mergeCell ref="AW156:BV156"/>
    <mergeCell ref="BW156:CS156"/>
    <mergeCell ref="A164:V164"/>
    <mergeCell ref="W164:AV164"/>
    <mergeCell ref="AW164:BV164"/>
    <mergeCell ref="BW164:CS164"/>
    <mergeCell ref="A165:V165"/>
    <mergeCell ref="W165:AV165"/>
    <mergeCell ref="AW165:BV165"/>
    <mergeCell ref="BW165:CS165"/>
    <mergeCell ref="A166:V166"/>
    <mergeCell ref="W166:AV166"/>
    <mergeCell ref="AW166:BV166"/>
    <mergeCell ref="BW166:CS166"/>
    <mergeCell ref="A161:V161"/>
    <mergeCell ref="W161:AV161"/>
    <mergeCell ref="AW161:BV161"/>
    <mergeCell ref="BW161:CS161"/>
    <mergeCell ref="A162:V162"/>
    <mergeCell ref="W162:AV162"/>
    <mergeCell ref="AW162:BV162"/>
    <mergeCell ref="BW162:CS162"/>
    <mergeCell ref="A163:V163"/>
    <mergeCell ref="W163:AV163"/>
    <mergeCell ref="AW163:BV163"/>
    <mergeCell ref="BW163:CS163"/>
    <mergeCell ref="A170:V170"/>
    <mergeCell ref="W170:AV170"/>
    <mergeCell ref="AW170:BV170"/>
    <mergeCell ref="BW170:CS170"/>
    <mergeCell ref="A171:V171"/>
    <mergeCell ref="W171:AV171"/>
    <mergeCell ref="AW171:BV171"/>
    <mergeCell ref="BW171:CS171"/>
    <mergeCell ref="A172:V172"/>
    <mergeCell ref="W172:AV172"/>
    <mergeCell ref="AW172:BV172"/>
    <mergeCell ref="BW172:CS172"/>
    <mergeCell ref="A167:V167"/>
    <mergeCell ref="W167:AV167"/>
    <mergeCell ref="AW167:BV167"/>
    <mergeCell ref="BW167:CS167"/>
    <mergeCell ref="A168:V168"/>
    <mergeCell ref="W168:AV168"/>
    <mergeCell ref="AW168:BV168"/>
    <mergeCell ref="BW168:CS168"/>
    <mergeCell ref="A169:V169"/>
    <mergeCell ref="W169:AV169"/>
    <mergeCell ref="AW169:BV169"/>
    <mergeCell ref="BW169:CS169"/>
    <mergeCell ref="A176:V176"/>
    <mergeCell ref="W176:AV176"/>
    <mergeCell ref="AW176:BV176"/>
    <mergeCell ref="BW176:CS176"/>
    <mergeCell ref="A177:V177"/>
    <mergeCell ref="W177:AV177"/>
    <mergeCell ref="AW177:BV177"/>
    <mergeCell ref="BW177:CS177"/>
    <mergeCell ref="A173:V173"/>
    <mergeCell ref="W173:AV173"/>
    <mergeCell ref="AW173:BV173"/>
    <mergeCell ref="BW173:CS173"/>
    <mergeCell ref="A174:V174"/>
    <mergeCell ref="W174:AV174"/>
    <mergeCell ref="AW174:BV174"/>
    <mergeCell ref="BW174:CS174"/>
    <mergeCell ref="A175:V175"/>
    <mergeCell ref="W175:AV175"/>
    <mergeCell ref="AW175:BV175"/>
    <mergeCell ref="BW175:CS175"/>
    <mergeCell ref="A255:V255"/>
    <mergeCell ref="W255:AV255"/>
    <mergeCell ref="AW255:BV255"/>
    <mergeCell ref="BW255:CS255"/>
    <mergeCell ref="A256:V256"/>
    <mergeCell ref="W256:AV256"/>
    <mergeCell ref="AW256:BV256"/>
    <mergeCell ref="BW256:CS256"/>
    <mergeCell ref="A251:V251"/>
    <mergeCell ref="W251:AV251"/>
    <mergeCell ref="AW251:BV251"/>
    <mergeCell ref="BW251:CS251"/>
    <mergeCell ref="A252:V252"/>
    <mergeCell ref="W252:AV252"/>
    <mergeCell ref="AW252:BV252"/>
    <mergeCell ref="BW252:CS252"/>
    <mergeCell ref="A253:V253"/>
    <mergeCell ref="W253:AV253"/>
    <mergeCell ref="AW253:BV253"/>
    <mergeCell ref="BW253:CS253"/>
    <mergeCell ref="A261:V261"/>
    <mergeCell ref="W261:AV261"/>
    <mergeCell ref="AW261:BV261"/>
    <mergeCell ref="BW261:CS261"/>
    <mergeCell ref="A262:V262"/>
    <mergeCell ref="W262:AV262"/>
    <mergeCell ref="AW262:BV262"/>
    <mergeCell ref="BW262:CS262"/>
    <mergeCell ref="A257:V257"/>
    <mergeCell ref="W257:AV257"/>
    <mergeCell ref="AW257:BV257"/>
    <mergeCell ref="BW257:CS257"/>
    <mergeCell ref="A258:V258"/>
    <mergeCell ref="W258:AV258"/>
    <mergeCell ref="AW258:BV258"/>
    <mergeCell ref="BW258:CS258"/>
    <mergeCell ref="A259:V259"/>
    <mergeCell ref="W259:AV259"/>
    <mergeCell ref="AW259:BV259"/>
    <mergeCell ref="BW259:CS259"/>
    <mergeCell ref="A194:V194"/>
    <mergeCell ref="W194:AV194"/>
    <mergeCell ref="AW194:BV194"/>
    <mergeCell ref="BW194:CS194"/>
    <mergeCell ref="A191:V191"/>
    <mergeCell ref="W191:AV191"/>
    <mergeCell ref="AW191:BV191"/>
    <mergeCell ref="BW191:CS191"/>
    <mergeCell ref="A266:V266"/>
    <mergeCell ref="W266:AV266"/>
    <mergeCell ref="AW266:BV266"/>
    <mergeCell ref="BW266:CS266"/>
    <mergeCell ref="A267:V267"/>
    <mergeCell ref="W267:AV267"/>
    <mergeCell ref="AW267:BV267"/>
    <mergeCell ref="BW267:CS267"/>
    <mergeCell ref="A263:V263"/>
    <mergeCell ref="W263:AV263"/>
    <mergeCell ref="AW263:BV263"/>
    <mergeCell ref="BW263:CS263"/>
    <mergeCell ref="A264:V264"/>
    <mergeCell ref="W264:AV264"/>
    <mergeCell ref="AW264:BV264"/>
    <mergeCell ref="BW264:CS264"/>
    <mergeCell ref="A265:V265"/>
    <mergeCell ref="W265:AV265"/>
    <mergeCell ref="AW265:BV265"/>
    <mergeCell ref="BW265:CS265"/>
    <mergeCell ref="A260:V260"/>
    <mergeCell ref="W260:AV260"/>
    <mergeCell ref="AW260:BV260"/>
    <mergeCell ref="BW260:CS260"/>
    <mergeCell ref="A180:V180"/>
    <mergeCell ref="W180:AV180"/>
    <mergeCell ref="AW180:BV180"/>
    <mergeCell ref="BW180:CS180"/>
    <mergeCell ref="A181:V181"/>
    <mergeCell ref="W181:AV181"/>
    <mergeCell ref="AW181:BV181"/>
    <mergeCell ref="BW181:CS181"/>
    <mergeCell ref="A198:V198"/>
    <mergeCell ref="W198:AV198"/>
    <mergeCell ref="AW198:BV198"/>
    <mergeCell ref="BW198:CS198"/>
    <mergeCell ref="A199:V199"/>
    <mergeCell ref="W199:AV199"/>
    <mergeCell ref="AW199:BV199"/>
    <mergeCell ref="BW199:CS199"/>
    <mergeCell ref="A197:V197"/>
    <mergeCell ref="W197:AV197"/>
    <mergeCell ref="AW197:BV197"/>
    <mergeCell ref="BW197:CS197"/>
    <mergeCell ref="A195:V195"/>
    <mergeCell ref="W195:AV195"/>
    <mergeCell ref="AW195:BV195"/>
    <mergeCell ref="BW195:CS195"/>
    <mergeCell ref="A196:V196"/>
    <mergeCell ref="W196:AV196"/>
    <mergeCell ref="AW196:BV196"/>
    <mergeCell ref="BW196:CS196"/>
    <mergeCell ref="A192:V192"/>
    <mergeCell ref="W192:AV192"/>
    <mergeCell ref="AW192:BV192"/>
    <mergeCell ref="BW192:CS192"/>
    <mergeCell ref="A185:V185"/>
    <mergeCell ref="W185:AV185"/>
    <mergeCell ref="AW185:BV185"/>
    <mergeCell ref="BW185:CS185"/>
    <mergeCell ref="A186:V186"/>
    <mergeCell ref="W186:AV186"/>
    <mergeCell ref="AW186:BV186"/>
    <mergeCell ref="BW186:CS186"/>
    <mergeCell ref="A184:V184"/>
    <mergeCell ref="W184:AV184"/>
    <mergeCell ref="AW184:BV184"/>
    <mergeCell ref="BW184:CS184"/>
    <mergeCell ref="A182:V182"/>
    <mergeCell ref="W182:AV182"/>
    <mergeCell ref="AW182:BV182"/>
    <mergeCell ref="BW182:CS182"/>
    <mergeCell ref="A183:V183"/>
    <mergeCell ref="W183:AV183"/>
    <mergeCell ref="AW183:BV183"/>
    <mergeCell ref="BW183:CS183"/>
    <mergeCell ref="A190:V190"/>
    <mergeCell ref="W190:AV190"/>
    <mergeCell ref="AW190:BV190"/>
    <mergeCell ref="BW190:CS190"/>
    <mergeCell ref="A187:V187"/>
    <mergeCell ref="W187:AV187"/>
    <mergeCell ref="AW187:BV187"/>
    <mergeCell ref="BW187:CS187"/>
    <mergeCell ref="A188:V188"/>
    <mergeCell ref="W188:AV188"/>
    <mergeCell ref="AW188:BV188"/>
    <mergeCell ref="BW188:CS188"/>
    <mergeCell ref="A189:V189"/>
    <mergeCell ref="W189:AV189"/>
    <mergeCell ref="AW189:BV189"/>
    <mergeCell ref="BW189:CS189"/>
    <mergeCell ref="A193:V193"/>
    <mergeCell ref="W193:AV193"/>
    <mergeCell ref="AW193:BV193"/>
    <mergeCell ref="BW193:CS193"/>
    <mergeCell ref="A233:V233"/>
    <mergeCell ref="W233:AV233"/>
    <mergeCell ref="AW233:BV233"/>
    <mergeCell ref="BW233:CS233"/>
    <mergeCell ref="A234:V234"/>
    <mergeCell ref="W234:AV234"/>
    <mergeCell ref="AW234:BV234"/>
    <mergeCell ref="BW234:CS234"/>
    <mergeCell ref="A235:V235"/>
    <mergeCell ref="W235:AV235"/>
    <mergeCell ref="AW235:BV235"/>
    <mergeCell ref="BW235:CS235"/>
    <mergeCell ref="A230:V230"/>
    <mergeCell ref="W230:AV230"/>
    <mergeCell ref="AW230:BV230"/>
    <mergeCell ref="BW230:CS230"/>
    <mergeCell ref="A231:V231"/>
    <mergeCell ref="W231:AV231"/>
    <mergeCell ref="AW231:BV231"/>
    <mergeCell ref="BW231:CS231"/>
    <mergeCell ref="A232:V232"/>
    <mergeCell ref="W232:AV232"/>
    <mergeCell ref="AW232:BV232"/>
    <mergeCell ref="BW232:CS232"/>
    <mergeCell ref="A239:V239"/>
    <mergeCell ref="W239:AV239"/>
    <mergeCell ref="AW239:BV239"/>
    <mergeCell ref="BW239:CS239"/>
    <mergeCell ref="A240:V240"/>
    <mergeCell ref="W240:AV240"/>
    <mergeCell ref="AW240:BV240"/>
    <mergeCell ref="BW240:CS240"/>
    <mergeCell ref="A241:V241"/>
    <mergeCell ref="W241:AV241"/>
    <mergeCell ref="AW241:BV241"/>
    <mergeCell ref="BW241:CS241"/>
    <mergeCell ref="A236:V236"/>
    <mergeCell ref="W236:AV236"/>
    <mergeCell ref="AW236:BV236"/>
    <mergeCell ref="BW236:CS236"/>
    <mergeCell ref="A237:V237"/>
    <mergeCell ref="W237:AV237"/>
    <mergeCell ref="AW237:BV237"/>
    <mergeCell ref="BW237:CS237"/>
    <mergeCell ref="A238:V238"/>
    <mergeCell ref="W238:AV238"/>
    <mergeCell ref="AW238:BV238"/>
    <mergeCell ref="BW238:CS238"/>
    <mergeCell ref="A202:V202"/>
    <mergeCell ref="W202:AV202"/>
    <mergeCell ref="AW202:BV202"/>
    <mergeCell ref="BW202:CS202"/>
    <mergeCell ref="A203:V203"/>
    <mergeCell ref="W203:AV203"/>
    <mergeCell ref="AW203:BV203"/>
    <mergeCell ref="BW203:CS203"/>
    <mergeCell ref="A200:V200"/>
    <mergeCell ref="W200:AV200"/>
    <mergeCell ref="AW200:BV200"/>
    <mergeCell ref="BW200:CS200"/>
    <mergeCell ref="A201:V201"/>
    <mergeCell ref="W201:AV201"/>
    <mergeCell ref="AW201:BV201"/>
    <mergeCell ref="BW201:CS201"/>
    <mergeCell ref="A248:V248"/>
    <mergeCell ref="W248:AV248"/>
    <mergeCell ref="AW248:BV248"/>
    <mergeCell ref="BW248:CS248"/>
    <mergeCell ref="A245:V245"/>
    <mergeCell ref="W245:AV245"/>
    <mergeCell ref="AW245:BV245"/>
    <mergeCell ref="BW245:CS245"/>
    <mergeCell ref="A246:V246"/>
    <mergeCell ref="W246:AV246"/>
    <mergeCell ref="AW246:BV246"/>
    <mergeCell ref="BW246:CS246"/>
    <mergeCell ref="A247:V247"/>
    <mergeCell ref="W247:AV247"/>
    <mergeCell ref="AW247:BV247"/>
    <mergeCell ref="BW247:CS247"/>
    <mergeCell ref="A207:V207"/>
    <mergeCell ref="W207:AV207"/>
    <mergeCell ref="AW207:BV207"/>
    <mergeCell ref="BW207:CS207"/>
    <mergeCell ref="A208:V208"/>
    <mergeCell ref="W208:AV208"/>
    <mergeCell ref="AW208:BV208"/>
    <mergeCell ref="BW208:CS208"/>
    <mergeCell ref="A209:V209"/>
    <mergeCell ref="W209:AV209"/>
    <mergeCell ref="AW209:BV209"/>
    <mergeCell ref="BW209:CS209"/>
    <mergeCell ref="A204:V204"/>
    <mergeCell ref="W204:AV204"/>
    <mergeCell ref="AW204:BV204"/>
    <mergeCell ref="BW204:CS204"/>
    <mergeCell ref="A205:V205"/>
    <mergeCell ref="W205:AV205"/>
    <mergeCell ref="AW205:BV205"/>
    <mergeCell ref="BW205:CS205"/>
    <mergeCell ref="A206:V206"/>
    <mergeCell ref="W206:AV206"/>
    <mergeCell ref="AW206:BV206"/>
    <mergeCell ref="BW206:CS206"/>
    <mergeCell ref="A213:V213"/>
    <mergeCell ref="W213:AV213"/>
    <mergeCell ref="AW213:BV213"/>
    <mergeCell ref="BW213:CS213"/>
    <mergeCell ref="A214:V214"/>
    <mergeCell ref="W214:AV214"/>
    <mergeCell ref="AW214:BV214"/>
    <mergeCell ref="BW214:CS214"/>
    <mergeCell ref="A215:V215"/>
    <mergeCell ref="W215:AV215"/>
    <mergeCell ref="AW215:BV215"/>
    <mergeCell ref="BW215:CS215"/>
    <mergeCell ref="A210:V210"/>
    <mergeCell ref="W210:AV210"/>
    <mergeCell ref="AW210:BV210"/>
    <mergeCell ref="BW210:CS210"/>
    <mergeCell ref="A211:V211"/>
    <mergeCell ref="W211:AV211"/>
    <mergeCell ref="AW211:BV211"/>
    <mergeCell ref="BW211:CS211"/>
    <mergeCell ref="A212:V212"/>
    <mergeCell ref="W212:AV212"/>
    <mergeCell ref="AW212:BV212"/>
    <mergeCell ref="BW212:CS212"/>
    <mergeCell ref="A219:V219"/>
    <mergeCell ref="W219:AV219"/>
    <mergeCell ref="AW219:BV219"/>
    <mergeCell ref="BW219:CS219"/>
    <mergeCell ref="A220:V220"/>
    <mergeCell ref="W220:AV220"/>
    <mergeCell ref="AW220:BV220"/>
    <mergeCell ref="BW220:CS220"/>
    <mergeCell ref="A216:V216"/>
    <mergeCell ref="W216:AV216"/>
    <mergeCell ref="AW216:BV216"/>
    <mergeCell ref="BW216:CS216"/>
    <mergeCell ref="A217:V217"/>
    <mergeCell ref="W217:AV217"/>
    <mergeCell ref="AW217:BV217"/>
    <mergeCell ref="BW217:CS217"/>
    <mergeCell ref="A218:V218"/>
    <mergeCell ref="W218:AV218"/>
    <mergeCell ref="AW218:BV218"/>
    <mergeCell ref="BW218:CS218"/>
    <mergeCell ref="A224:V224"/>
    <mergeCell ref="W224:AV224"/>
    <mergeCell ref="AW224:BV224"/>
    <mergeCell ref="BW224:CS224"/>
    <mergeCell ref="A225:V225"/>
    <mergeCell ref="W225:AV225"/>
    <mergeCell ref="AW225:BV225"/>
    <mergeCell ref="BW225:CS225"/>
    <mergeCell ref="A226:V226"/>
    <mergeCell ref="W226:AV226"/>
    <mergeCell ref="AW226:BV226"/>
    <mergeCell ref="BW226:CS226"/>
    <mergeCell ref="A221:V221"/>
    <mergeCell ref="W221:AV221"/>
    <mergeCell ref="AW221:BV221"/>
    <mergeCell ref="BW221:CS221"/>
    <mergeCell ref="A222:V222"/>
    <mergeCell ref="W222:AV222"/>
    <mergeCell ref="AW222:BV222"/>
    <mergeCell ref="BW222:CS222"/>
    <mergeCell ref="A223:V223"/>
    <mergeCell ref="W223:AV223"/>
    <mergeCell ref="AW223:BV223"/>
    <mergeCell ref="BW223:CS223"/>
    <mergeCell ref="A227:V227"/>
    <mergeCell ref="W227:AV227"/>
    <mergeCell ref="AW227:BV227"/>
    <mergeCell ref="BW227:CS227"/>
    <mergeCell ref="A228:V228"/>
    <mergeCell ref="W228:AV228"/>
    <mergeCell ref="AW228:BV228"/>
    <mergeCell ref="BW228:CS228"/>
    <mergeCell ref="A229:V229"/>
    <mergeCell ref="W229:AV229"/>
    <mergeCell ref="AW229:BV229"/>
    <mergeCell ref="BW229:CS229"/>
    <mergeCell ref="A249:V249"/>
    <mergeCell ref="W249:AV249"/>
    <mergeCell ref="AW249:BV249"/>
    <mergeCell ref="BW249:CS249"/>
    <mergeCell ref="A250:V250"/>
    <mergeCell ref="W250:AV250"/>
    <mergeCell ref="AW250:BV250"/>
    <mergeCell ref="BW250:CS250"/>
    <mergeCell ref="A242:V242"/>
    <mergeCell ref="W242:AV242"/>
    <mergeCell ref="AW242:BV242"/>
    <mergeCell ref="BW242:CS242"/>
    <mergeCell ref="A243:V243"/>
    <mergeCell ref="W243:AV243"/>
    <mergeCell ref="AW243:BV243"/>
    <mergeCell ref="BW243:CS243"/>
    <mergeCell ref="A244:V244"/>
    <mergeCell ref="W244:AV244"/>
    <mergeCell ref="AW244:BV244"/>
    <mergeCell ref="BW244:CS244"/>
    <mergeCell ref="A281:V281"/>
    <mergeCell ref="W281:AV281"/>
    <mergeCell ref="AW281:BV281"/>
    <mergeCell ref="BW281:CS281"/>
    <mergeCell ref="A284:V284"/>
    <mergeCell ref="W284:AV284"/>
    <mergeCell ref="AW284:BV284"/>
    <mergeCell ref="BW284:CS284"/>
    <mergeCell ref="A275:V275"/>
    <mergeCell ref="W275:AV275"/>
    <mergeCell ref="AW275:BV275"/>
    <mergeCell ref="BW275:CS275"/>
    <mergeCell ref="A273:V273"/>
    <mergeCell ref="W273:AV273"/>
    <mergeCell ref="AW273:BV273"/>
    <mergeCell ref="BW273:CS273"/>
    <mergeCell ref="A274:V274"/>
    <mergeCell ref="W274:AV274"/>
    <mergeCell ref="AW274:BV274"/>
    <mergeCell ref="BW274:CS274"/>
    <mergeCell ref="A282:V282"/>
    <mergeCell ref="W282:AV282"/>
    <mergeCell ref="AW282:BV282"/>
    <mergeCell ref="BW282:CS282"/>
    <mergeCell ref="A283:V283"/>
    <mergeCell ref="W283:AV283"/>
    <mergeCell ref="AW283:BV283"/>
    <mergeCell ref="BW283:CS283"/>
    <mergeCell ref="A83:V83"/>
    <mergeCell ref="W83:AV83"/>
    <mergeCell ref="AW83:BV83"/>
    <mergeCell ref="BW83:CS83"/>
    <mergeCell ref="A286:V286"/>
    <mergeCell ref="W286:AV286"/>
    <mergeCell ref="AW286:BV286"/>
    <mergeCell ref="BW286:CS286"/>
    <mergeCell ref="BW285:CS285"/>
    <mergeCell ref="AW285:BV285"/>
    <mergeCell ref="W285:AV285"/>
    <mergeCell ref="A285:V285"/>
    <mergeCell ref="A280:V280"/>
    <mergeCell ref="W280:AV280"/>
    <mergeCell ref="AW280:BV280"/>
    <mergeCell ref="BW280:CS280"/>
    <mergeCell ref="BW279:CS279"/>
    <mergeCell ref="A279:V279"/>
    <mergeCell ref="W279:AV279"/>
    <mergeCell ref="AW279:BV279"/>
    <mergeCell ref="A276:V276"/>
    <mergeCell ref="W276:AV276"/>
    <mergeCell ref="AW276:BV276"/>
    <mergeCell ref="BW276:CS276"/>
    <mergeCell ref="A277:V277"/>
    <mergeCell ref="W277:AV277"/>
    <mergeCell ref="AW277:BV277"/>
    <mergeCell ref="BW277:CS277"/>
    <mergeCell ref="A278:V278"/>
    <mergeCell ref="W278:AV278"/>
    <mergeCell ref="AW278:BV278"/>
    <mergeCell ref="BW278:CS278"/>
  </mergeCells>
  <pageMargins left="0.86614173228346458" right="0.62992125984251968" top="0.59055118110236227" bottom="0.39370078740157483" header="0.19685039370078741" footer="0.19685039370078741"/>
  <pageSetup paperSize="9" scale="63" orientation="portrait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Anisimov_AB</cp:lastModifiedBy>
  <cp:lastPrinted>2015-06-24T02:18:42Z</cp:lastPrinted>
  <dcterms:created xsi:type="dcterms:W3CDTF">2011-01-11T10:25:48Z</dcterms:created>
  <dcterms:modified xsi:type="dcterms:W3CDTF">2015-06-24T02:20:02Z</dcterms:modified>
</cp:coreProperties>
</file>